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8445"/>
  </bookViews>
  <sheets>
    <sheet name="Evaluación PT 2018" sheetId="9" r:id="rId1"/>
    <sheet name="Resumen de resultados" sheetId="13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2018'!$A$13:$M$57</definedName>
    <definedName name="_xlnm._FilterDatabase" hidden="1">'[1]PRELIMINAR POA'!#REF!</definedName>
    <definedName name="_xlnm.Print_Area" localSheetId="0">'Evaluación PT 2018'!$A$1:$M$61</definedName>
    <definedName name="_xlnm.Print_Area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_xlnm.Print_Titles" localSheetId="0">'Evaluación PT 2018'!$12:$15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25725"/>
</workbook>
</file>

<file path=xl/calcChain.xml><?xml version="1.0" encoding="utf-8"?>
<calcChain xmlns="http://schemas.openxmlformats.org/spreadsheetml/2006/main">
  <c r="L57" i="9"/>
  <c r="I9" i="13" l="1"/>
  <c r="H9"/>
  <c r="G9"/>
  <c r="F9"/>
  <c r="E9"/>
  <c r="I8"/>
  <c r="H8"/>
  <c r="G8"/>
  <c r="F8"/>
  <c r="E8"/>
  <c r="I7"/>
  <c r="H7"/>
  <c r="G7"/>
  <c r="F7"/>
  <c r="E7"/>
  <c r="I6"/>
  <c r="H6"/>
  <c r="G6"/>
  <c r="F6"/>
  <c r="E6"/>
  <c r="I10" l="1"/>
  <c r="H10"/>
  <c r="G10"/>
  <c r="F10"/>
  <c r="E10"/>
  <c r="K6"/>
  <c r="K12" s="1"/>
  <c r="J10" l="1"/>
  <c r="E11" s="1"/>
  <c r="F11" l="1"/>
  <c r="H11"/>
  <c r="G11"/>
  <c r="I11"/>
  <c r="J11" l="1"/>
</calcChain>
</file>

<file path=xl/sharedStrings.xml><?xml version="1.0" encoding="utf-8"?>
<sst xmlns="http://schemas.openxmlformats.org/spreadsheetml/2006/main" count="227" uniqueCount="172">
  <si>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</si>
  <si>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</si>
  <si>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</si>
  <si>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</si>
  <si>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</si>
  <si>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</si>
  <si>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</si>
  <si>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</si>
  <si>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</si>
  <si>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</si>
  <si>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</si>
  <si>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</si>
  <si>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</si>
  <si>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</si>
  <si>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</si>
  <si>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</si>
  <si>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</si>
  <si>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</si>
  <si>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</si>
  <si>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</si>
  <si>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</si>
  <si>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</si>
  <si>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</si>
  <si>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</si>
  <si>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</si>
  <si>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</si>
  <si>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</si>
  <si>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</si>
  <si>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</si>
  <si>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</si>
  <si>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</si>
  <si>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</si>
  <si>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</si>
  <si>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</si>
  <si>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</si>
  <si>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</si>
  <si>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</si>
  <si>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</si>
  <si>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</si>
  <si>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</si>
  <si>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</si>
  <si>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</si>
  <si>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</si>
  <si>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</si>
  <si>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</si>
  <si>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</si>
  <si>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</si>
  <si>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</si>
  <si>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</si>
  <si>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</si>
  <si>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</si>
  <si>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</si>
  <si>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</si>
  <si>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</si>
  <si>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</si>
  <si>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</si>
  <si>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</si>
  <si>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</si>
  <si>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</si>
  <si>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</si>
  <si>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</si>
  <si>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</si>
  <si>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</si>
  <si>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</si>
  <si>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</si>
  <si>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</si>
  <si>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</si>
  <si>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</si>
  <si>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</si>
  <si>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</si>
  <si>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</si>
  <si>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</si>
  <si>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</si>
  <si>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</si>
  <si>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</si>
  <si>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</si>
  <si>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</si>
  <si>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</si>
  <si>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</si>
  <si>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</si>
  <si>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</si>
  <si>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</si>
  <si>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</si>
  <si>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</si>
  <si>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</si>
  <si>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</si>
  <si>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</si>
  <si>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</si>
  <si>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</si>
  <si>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</si>
  <si>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</si>
  <si>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</si>
  <si>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</si>
  <si>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</si>
  <si>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</si>
  <si>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</si>
  <si>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</si>
  <si>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</si>
  <si>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</si>
  <si>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</si>
  <si>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</si>
  <si>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</si>
  <si>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</si>
  <si>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</si>
  <si>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</si>
  <si>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</si>
  <si>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</si>
  <si>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</si>
  <si>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</si>
  <si>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</si>
  <si>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</si>
  <si>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</si>
  <si>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</si>
  <si>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</si>
  <si>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</si>
  <si>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</si>
  <si>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</si>
  <si>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</si>
  <si>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 xml:space="preserve">Conflicto de intereses:  </t>
  </si>
  <si>
    <t>a) Sensibilizar al personal sobre la importancia de prevenir y atender la ocurrencia de conflictos de intereses y llevar registro de casos en la institución.</t>
  </si>
  <si>
    <t xml:space="preserve">Leyenda </t>
  </si>
  <si>
    <t>T1</t>
  </si>
  <si>
    <t>Trimestre 1 (enero, febrero, marzo)</t>
  </si>
  <si>
    <t>T2</t>
  </si>
  <si>
    <t>Trimestre 2 (abril, mayo, junio)</t>
  </si>
  <si>
    <t>T3</t>
  </si>
  <si>
    <t>Trimestre 3 (julio, agosto, septiembre)</t>
  </si>
  <si>
    <t>T4</t>
  </si>
  <si>
    <t>Trimestre 4 (octubre, noviembre, diciembre)</t>
  </si>
  <si>
    <t>Dirección General de Embellecimiento de las Carreteras y Avenidas de Circunvalación del País (DIGECAC)</t>
  </si>
  <si>
    <t>T1/T2</t>
  </si>
  <si>
    <t>T1/T2/T3/T4</t>
  </si>
  <si>
    <t>T2/T3/T4</t>
  </si>
  <si>
    <t>T2/T4</t>
  </si>
  <si>
    <t>T3/T4</t>
  </si>
  <si>
    <t>Se  levanto un informe dándole seguimiento a la ley de  Función Publica</t>
  </si>
  <si>
    <t>Este informe no cumple con los requisitos que colocamos en la descripción de esta actividad. Debe estar mejor elaborado y contener los temas de reclutamiento de personal, seguimiento, personal de nuevo ingreso, evaluación de desempeño y régimen ética y disciplinario.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</si>
  <si>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</si>
  <si>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</si>
  <si>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</si>
  <si>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</si>
  <si>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</si>
  <si>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</si>
  <si>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</si>
  <si>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</si>
  <si>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</si>
  <si>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</si>
  <si>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</si>
  <si>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</si>
  <si>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</si>
  <si>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</si>
  <si>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</si>
  <si>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</si>
  <si>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</si>
  <si>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</si>
  <si>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Penalidad por tardanza de validación Plan de Trabajo</t>
  </si>
  <si>
    <t xml:space="preserve">Rosmery Hilario </t>
  </si>
  <si>
    <t>Matriz para evaluación del Plan de trabajo 2018</t>
  </si>
  <si>
    <t>25/juio/2018</t>
  </si>
  <si>
    <t xml:space="preserve">De la DIGEIG nos facilitaron las encuentas a dar en el cual se cumplieron a su cabalidad </t>
  </si>
  <si>
    <t xml:space="preserve">Se solisito un facilitador de la DIGEIG en el cual imparido el tema </t>
  </si>
  <si>
    <t>Esta actividad se debe informar que estan disponible para recibir asesorias  sobre dudas de carácter moral en el ejercicio de sus funciones.</t>
  </si>
  <si>
    <t>Tienen correo de la CEP, pero se debe promocionar y tener disponible un cuadro control de recepción  sobre dudas de carácter moral en el ejercicio de sus funciones.</t>
  </si>
  <si>
    <t>Sugieron que identifiquen el nombre de este buzón con la palabra ´´denuncias´´, para que así sepan que en ese buzón también se depositan denuncias. Se debe enviar fotos del buzón disponible para verificar que se realizó el cambio a Denuncia.</t>
  </si>
  <si>
    <t>La circular enviada con la creación del correo se debe especificar denuncias no quejas ni sugerencias.  Adicional a la foto de entrega de la circular se debe tener la firma de los servidores que la recibieron.</t>
  </si>
  <si>
    <t xml:space="preserve">No recibimos evidencia de esta actividad </t>
  </si>
  <si>
    <t>No recibimos el informe del los meses proyectado para esta evaluación (abril, mato y junio)</t>
  </si>
  <si>
    <t>Quedan pendiente la remisión de CPE firmados, no se remitieron los restanten en el T3</t>
  </si>
  <si>
    <t>Recibimos el correo de la promoción, pero se envió en el T3</t>
  </si>
  <si>
    <t>Recibimos el listado de asistencia, realizado el 17/10/2018, queda parcial por realizar fuera del periodo</t>
  </si>
  <si>
    <t xml:space="preserve">No han tenido conflictos de intereses, pero deben llevar igualmente un cuadro de registro de estos casos aunque no les hayan presentado ninguno. Enviame este cuadro + la comunicación de que no han recibidio ningún tipo de conflictos (que ya está presentada) </t>
  </si>
  <si>
    <r>
      <rPr>
        <sz val="14"/>
        <rFont val="Arial"/>
        <family val="2"/>
      </rPr>
      <t>Q</t>
    </r>
    <r>
      <rPr>
        <sz val="14"/>
        <color theme="1"/>
        <rFont val="Arial"/>
        <family val="2"/>
      </rPr>
      <t xml:space="preserve">uedó pendiente para realizar en el T4, no se realizó en el T2 ya que las firmas fueron reciente 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</si>
</sst>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  <numFmt numFmtId="167" formatCode="_([$€]* #,##0.00_);_([$€]* \(#,##0.00\);_([$€]* &quot;-&quot;??_);_(@_)"/>
    <numFmt numFmtId="168" formatCode="[$-C0A]mmmm\-yy;@"/>
    <numFmt numFmtId="169" formatCode="[$-C0A]d\-mmm\-yyyy;@"/>
  </numFmts>
  <fonts count="4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tted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01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6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168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1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justify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top" wrapText="1"/>
    </xf>
    <xf numFmtId="0" fontId="25" fillId="0" borderId="2" xfId="0" applyFont="1" applyBorder="1" applyAlignment="1">
      <alignment horizontal="justify" vertical="center" wrapText="1"/>
    </xf>
    <xf numFmtId="0" fontId="25" fillId="0" borderId="2" xfId="0" applyFont="1" applyBorder="1" applyAlignment="1">
      <alignment vertical="center" wrapText="1"/>
    </xf>
    <xf numFmtId="0" fontId="3" fillId="4" borderId="9" xfId="1" applyFont="1" applyFill="1" applyBorder="1" applyAlignment="1">
      <alignment vertical="center" wrapText="1"/>
    </xf>
    <xf numFmtId="0" fontId="3" fillId="4" borderId="10" xfId="1" applyFont="1" applyFill="1" applyBorder="1" applyAlignment="1">
      <alignment vertical="center" wrapText="1"/>
    </xf>
    <xf numFmtId="0" fontId="3" fillId="4" borderId="21" xfId="1" applyFont="1" applyFill="1" applyBorder="1" applyAlignment="1">
      <alignment vertical="center" wrapText="1"/>
    </xf>
    <xf numFmtId="0" fontId="8" fillId="11" borderId="3" xfId="0" applyFont="1" applyFill="1" applyBorder="1" applyAlignment="1" applyProtection="1">
      <alignment horizontal="center" vertical="center"/>
    </xf>
    <xf numFmtId="0" fontId="8" fillId="11" borderId="26" xfId="0" applyFont="1" applyFill="1" applyBorder="1" applyAlignment="1">
      <alignment horizontal="center" vertical="center" wrapText="1"/>
    </xf>
    <xf numFmtId="0" fontId="6" fillId="10" borderId="3" xfId="2" applyFont="1" applyFill="1" applyBorder="1" applyAlignment="1" applyProtection="1">
      <alignment horizontal="center" vertical="center" wrapText="1"/>
    </xf>
    <xf numFmtId="0" fontId="6" fillId="10" borderId="4" xfId="2" applyFont="1" applyFill="1" applyBorder="1" applyAlignment="1" applyProtection="1">
      <alignment horizontal="center" vertical="center" wrapText="1"/>
    </xf>
    <xf numFmtId="0" fontId="6" fillId="10" borderId="26" xfId="1" applyFont="1" applyFill="1" applyBorder="1" applyAlignment="1" applyProtection="1">
      <alignment horizontal="center" vertical="center" wrapText="1"/>
    </xf>
    <xf numFmtId="0" fontId="6" fillId="12" borderId="3" xfId="1" applyFont="1" applyFill="1" applyBorder="1" applyAlignment="1" applyProtection="1">
      <alignment horizontal="center" vertical="center" wrapText="1"/>
    </xf>
    <xf numFmtId="0" fontId="6" fillId="12" borderId="4" xfId="1" applyFont="1" applyFill="1" applyBorder="1" applyAlignment="1" applyProtection="1">
      <alignment horizontal="center"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8" fillId="11" borderId="20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justify" vertical="center" wrapText="1"/>
    </xf>
    <xf numFmtId="0" fontId="25" fillId="0" borderId="0" xfId="0" applyFont="1"/>
    <xf numFmtId="0" fontId="25" fillId="15" borderId="30" xfId="0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vertical="top" wrapText="1"/>
    </xf>
    <xf numFmtId="0" fontId="25" fillId="0" borderId="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7" fillId="15" borderId="5" xfId="0" applyFont="1" applyFill="1" applyBorder="1" applyAlignment="1" applyProtection="1">
      <alignment horizontal="center" vertical="top" wrapText="1"/>
    </xf>
    <xf numFmtId="0" fontId="27" fillId="0" borderId="2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 applyProtection="1">
      <alignment horizontal="center" vertical="top" wrapText="1"/>
    </xf>
    <xf numFmtId="0" fontId="25" fillId="0" borderId="2" xfId="0" applyFont="1" applyBorder="1" applyAlignment="1">
      <alignment horizontal="left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horizontal="center" vertical="center" wrapText="1"/>
    </xf>
    <xf numFmtId="0" fontId="25" fillId="0" borderId="42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6" fillId="0" borderId="42" xfId="0" applyFont="1" applyBorder="1" applyAlignment="1" applyProtection="1">
      <alignment horizontal="left" vertical="center" wrapText="1"/>
    </xf>
    <xf numFmtId="0" fontId="27" fillId="15" borderId="42" xfId="0" applyFont="1" applyFill="1" applyBorder="1" applyAlignment="1" applyProtection="1">
      <alignment vertical="center" wrapText="1"/>
      <protection locked="0"/>
    </xf>
    <xf numFmtId="0" fontId="27" fillId="15" borderId="44" xfId="0" applyFont="1" applyFill="1" applyBorder="1" applyAlignment="1" applyProtection="1">
      <alignment vertical="center" wrapText="1"/>
      <protection locked="0"/>
    </xf>
    <xf numFmtId="0" fontId="4" fillId="14" borderId="42" xfId="0" applyFont="1" applyFill="1" applyBorder="1" applyAlignment="1" applyProtection="1">
      <alignment horizontal="center" vertical="center"/>
      <protection locked="0"/>
    </xf>
    <xf numFmtId="0" fontId="28" fillId="14" borderId="44" xfId="0" applyFont="1" applyFill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14" fontId="27" fillId="15" borderId="41" xfId="0" applyNumberFormat="1" applyFont="1" applyFill="1" applyBorder="1" applyAlignment="1" applyProtection="1">
      <alignment vertical="center"/>
      <protection locked="0"/>
    </xf>
    <xf numFmtId="0" fontId="25" fillId="0" borderId="42" xfId="0" applyFont="1" applyBorder="1" applyAlignment="1">
      <alignment horizontal="left" vertical="center" wrapText="1"/>
    </xf>
    <xf numFmtId="0" fontId="27" fillId="0" borderId="42" xfId="0" applyFont="1" applyBorder="1" applyAlignment="1" applyProtection="1">
      <alignment horizontal="left" vertical="center" wrapText="1"/>
    </xf>
    <xf numFmtId="0" fontId="27" fillId="15" borderId="41" xfId="0" applyFont="1" applyFill="1" applyBorder="1" applyAlignment="1" applyProtection="1">
      <alignment horizontal="justify" vertical="top" wrapText="1"/>
    </xf>
    <xf numFmtId="0" fontId="25" fillId="0" borderId="5" xfId="0" applyFont="1" applyBorder="1" applyAlignment="1">
      <alignment horizontal="left" vertical="center" wrapText="1"/>
    </xf>
    <xf numFmtId="0" fontId="35" fillId="0" borderId="46" xfId="82" applyFont="1" applyBorder="1" applyAlignment="1">
      <alignment horizontal="center" vertical="center" wrapText="1"/>
    </xf>
    <xf numFmtId="0" fontId="25" fillId="15" borderId="45" xfId="0" applyFont="1" applyFill="1" applyBorder="1" applyAlignment="1">
      <alignment vertical="center" wrapText="1"/>
    </xf>
    <xf numFmtId="0" fontId="25" fillId="15" borderId="40" xfId="0" applyFont="1" applyFill="1" applyBorder="1" applyAlignment="1">
      <alignment horizontal="center" vertical="center" wrapText="1"/>
    </xf>
    <xf numFmtId="0" fontId="36" fillId="0" borderId="47" xfId="82" applyFont="1" applyBorder="1" applyAlignment="1">
      <alignment horizontal="center" vertical="center" wrapText="1"/>
    </xf>
    <xf numFmtId="0" fontId="25" fillId="15" borderId="15" xfId="0" applyFont="1" applyFill="1" applyBorder="1" applyAlignment="1">
      <alignment vertical="center" wrapText="1"/>
    </xf>
    <xf numFmtId="0" fontId="25" fillId="0" borderId="34" xfId="0" applyFont="1" applyBorder="1" applyAlignment="1">
      <alignment horizontal="left" vertical="center" wrapText="1"/>
    </xf>
    <xf numFmtId="0" fontId="26" fillId="15" borderId="42" xfId="0" applyFont="1" applyFill="1" applyBorder="1" applyAlignment="1" applyProtection="1">
      <alignment horizontal="justify" vertical="top"/>
      <protection locked="0"/>
    </xf>
    <xf numFmtId="0" fontId="4" fillId="14" borderId="44" xfId="0" applyFont="1" applyFill="1" applyBorder="1" applyAlignment="1">
      <alignment vertical="center"/>
    </xf>
    <xf numFmtId="0" fontId="25" fillId="0" borderId="48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 vertical="center" wrapText="1"/>
    </xf>
    <xf numFmtId="0" fontId="31" fillId="0" borderId="6" xfId="0" applyFont="1" applyBorder="1" applyAlignment="1" applyProtection="1">
      <alignment horizontal="center" vertical="center" wrapText="1"/>
    </xf>
    <xf numFmtId="0" fontId="27" fillId="15" borderId="5" xfId="0" applyFont="1" applyFill="1" applyBorder="1" applyAlignment="1">
      <alignment vertical="top" wrapText="1"/>
    </xf>
    <xf numFmtId="0" fontId="25" fillId="0" borderId="53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15" borderId="6" xfId="0" applyFont="1" applyFill="1" applyBorder="1" applyAlignment="1">
      <alignment vertical="top" wrapText="1"/>
    </xf>
    <xf numFmtId="0" fontId="27" fillId="14" borderId="30" xfId="0" applyFont="1" applyFill="1" applyBorder="1" applyAlignment="1">
      <alignment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15" borderId="42" xfId="0" applyFont="1" applyFill="1" applyBorder="1" applyAlignment="1">
      <alignment vertical="top" wrapText="1"/>
    </xf>
    <xf numFmtId="0" fontId="27" fillId="14" borderId="42" xfId="0" applyFont="1" applyFill="1" applyBorder="1" applyAlignment="1">
      <alignment horizontal="center" vertical="center" wrapText="1"/>
    </xf>
    <xf numFmtId="0" fontId="27" fillId="14" borderId="42" xfId="0" applyFont="1" applyFill="1" applyBorder="1" applyAlignment="1">
      <alignment vertical="top" wrapText="1"/>
    </xf>
    <xf numFmtId="0" fontId="27" fillId="14" borderId="44" xfId="0" applyFont="1" applyFill="1" applyBorder="1" applyAlignment="1">
      <alignment vertical="top" wrapText="1"/>
    </xf>
    <xf numFmtId="0" fontId="25" fillId="0" borderId="6" xfId="0" applyFont="1" applyBorder="1" applyAlignment="1">
      <alignment vertical="center" wrapText="1"/>
    </xf>
    <xf numFmtId="0" fontId="25" fillId="0" borderId="42" xfId="0" applyNumberFormat="1" applyFont="1" applyBorder="1" applyAlignment="1">
      <alignment vertical="center" wrapText="1"/>
    </xf>
    <xf numFmtId="0" fontId="27" fillId="15" borderId="42" xfId="0" applyFont="1" applyFill="1" applyBorder="1" applyAlignment="1">
      <alignment horizontal="center" vertical="center" wrapText="1"/>
    </xf>
    <xf numFmtId="0" fontId="27" fillId="14" borderId="44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left" vertical="center" wrapText="1"/>
    </xf>
    <xf numFmtId="0" fontId="33" fillId="0" borderId="42" xfId="0" applyNumberFormat="1" applyFont="1" applyBorder="1" applyAlignment="1">
      <alignment vertical="center" wrapText="1"/>
    </xf>
    <xf numFmtId="0" fontId="27" fillId="0" borderId="5" xfId="0" applyFont="1" applyBorder="1" applyAlignment="1" applyProtection="1">
      <alignment horizontal="left" vertical="top" wrapText="1"/>
    </xf>
    <xf numFmtId="0" fontId="4" fillId="0" borderId="42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25" fillId="0" borderId="34" xfId="0" applyFont="1" applyBorder="1" applyAlignment="1" applyProtection="1">
      <alignment horizontal="left" vertical="center" wrapText="1"/>
    </xf>
    <xf numFmtId="0" fontId="25" fillId="0" borderId="31" xfId="0" applyFont="1" applyBorder="1" applyAlignment="1" applyProtection="1">
      <alignment horizontal="left" vertical="center" wrapText="1"/>
    </xf>
    <xf numFmtId="0" fontId="27" fillId="15" borderId="5" xfId="0" applyFont="1" applyFill="1" applyBorder="1" applyAlignment="1" applyProtection="1">
      <alignment vertical="top" wrapText="1"/>
    </xf>
    <xf numFmtId="0" fontId="27" fillId="15" borderId="2" xfId="0" applyFont="1" applyFill="1" applyBorder="1" applyAlignment="1" applyProtection="1">
      <alignment vertical="top" wrapText="1"/>
    </xf>
    <xf numFmtId="0" fontId="27" fillId="15" borderId="55" xfId="0" applyFont="1" applyFill="1" applyBorder="1" applyAlignment="1" applyProtection="1">
      <alignment vertical="top" wrapText="1"/>
    </xf>
    <xf numFmtId="0" fontId="27" fillId="15" borderId="55" xfId="0" applyFont="1" applyFill="1" applyBorder="1" applyAlignment="1" applyProtection="1">
      <alignment horizontal="center" vertical="top" wrapText="1"/>
    </xf>
    <xf numFmtId="0" fontId="25" fillId="15" borderId="5" xfId="0" applyFont="1" applyFill="1" applyBorder="1" applyAlignment="1">
      <alignment vertical="center" wrapText="1"/>
    </xf>
    <xf numFmtId="0" fontId="25" fillId="15" borderId="6" xfId="0" applyFont="1" applyFill="1" applyBorder="1" applyAlignment="1">
      <alignment vertical="center" wrapText="1"/>
    </xf>
    <xf numFmtId="0" fontId="36" fillId="0" borderId="56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25" fillId="15" borderId="63" xfId="0" applyFont="1" applyFill="1" applyBorder="1" applyAlignment="1">
      <alignment vertical="center" wrapText="1"/>
    </xf>
    <xf numFmtId="0" fontId="25" fillId="15" borderId="60" xfId="0" applyFont="1" applyFill="1" applyBorder="1" applyAlignment="1">
      <alignment vertical="center" wrapText="1"/>
    </xf>
    <xf numFmtId="0" fontId="25" fillId="15" borderId="64" xfId="0" applyFont="1" applyFill="1" applyBorder="1" applyAlignment="1">
      <alignment horizontal="center" vertical="center" wrapText="1"/>
    </xf>
    <xf numFmtId="0" fontId="31" fillId="0" borderId="55" xfId="0" applyFont="1" applyBorder="1" applyAlignment="1" applyProtection="1">
      <alignment horizontal="center" vertical="center" wrapText="1"/>
    </xf>
    <xf numFmtId="0" fontId="31" fillId="0" borderId="60" xfId="0" applyFont="1" applyBorder="1" applyAlignment="1" applyProtection="1">
      <alignment horizontal="center" vertical="center" wrapText="1"/>
    </xf>
    <xf numFmtId="0" fontId="27" fillId="15" borderId="60" xfId="0" applyFont="1" applyFill="1" applyBorder="1" applyAlignment="1" applyProtection="1">
      <alignment vertical="top" wrapText="1"/>
    </xf>
    <xf numFmtId="0" fontId="27" fillId="15" borderId="60" xfId="0" applyFont="1" applyFill="1" applyBorder="1" applyAlignment="1" applyProtection="1">
      <alignment horizontal="center" vertical="top" wrapText="1"/>
    </xf>
    <xf numFmtId="0" fontId="27" fillId="15" borderId="65" xfId="0" applyFont="1" applyFill="1" applyBorder="1" applyAlignment="1" applyProtection="1">
      <alignment vertical="top" wrapText="1"/>
    </xf>
    <xf numFmtId="0" fontId="27" fillId="15" borderId="65" xfId="0" applyFont="1" applyFill="1" applyBorder="1" applyAlignment="1" applyProtection="1">
      <alignment horizontal="center" vertical="top" wrapText="1"/>
    </xf>
    <xf numFmtId="0" fontId="27" fillId="0" borderId="42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55" xfId="0" applyFont="1" applyBorder="1" applyAlignment="1" applyProtection="1">
      <alignment horizontal="center" vertical="center" wrapText="1"/>
    </xf>
    <xf numFmtId="0" fontId="27" fillId="0" borderId="60" xfId="0" applyFont="1" applyBorder="1" applyAlignment="1" applyProtection="1">
      <alignment horizontal="center" vertical="center" wrapText="1"/>
    </xf>
    <xf numFmtId="0" fontId="27" fillId="0" borderId="65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left" vertical="center"/>
    </xf>
    <xf numFmtId="0" fontId="6" fillId="16" borderId="68" xfId="0" applyFont="1" applyFill="1" applyBorder="1" applyAlignment="1" applyProtection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6" fillId="15" borderId="42" xfId="0" applyFont="1" applyFill="1" applyBorder="1" applyAlignment="1" applyProtection="1">
      <alignment horizontal="center" vertical="center"/>
      <protection locked="0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 wrapText="1"/>
    </xf>
    <xf numFmtId="0" fontId="25" fillId="15" borderId="58" xfId="0" applyFont="1" applyFill="1" applyBorder="1" applyAlignment="1">
      <alignment horizontal="center" vertical="center" wrapText="1"/>
    </xf>
    <xf numFmtId="14" fontId="27" fillId="15" borderId="42" xfId="0" applyNumberFormat="1" applyFont="1" applyFill="1" applyBorder="1" applyAlignment="1" applyProtection="1">
      <alignment vertical="center" wrapText="1"/>
      <protection locked="0"/>
    </xf>
    <xf numFmtId="14" fontId="25" fillId="15" borderId="55" xfId="0" applyNumberFormat="1" applyFont="1" applyFill="1" applyBorder="1" applyAlignment="1">
      <alignment vertical="center" wrapText="1"/>
    </xf>
    <xf numFmtId="14" fontId="27" fillId="15" borderId="6" xfId="0" applyNumberFormat="1" applyFont="1" applyFill="1" applyBorder="1" applyAlignment="1">
      <alignment vertical="top" wrapText="1"/>
    </xf>
    <xf numFmtId="14" fontId="27" fillId="15" borderId="5" xfId="0" applyNumberFormat="1" applyFont="1" applyFill="1" applyBorder="1" applyAlignment="1">
      <alignment vertical="top" wrapText="1"/>
    </xf>
    <xf numFmtId="14" fontId="27" fillId="15" borderId="42" xfId="0" applyNumberFormat="1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5" fillId="14" borderId="5" xfId="0" applyFont="1" applyFill="1" applyBorder="1" applyAlignment="1">
      <alignment vertical="center" wrapText="1"/>
    </xf>
    <xf numFmtId="0" fontId="25" fillId="14" borderId="40" xfId="0" applyFont="1" applyFill="1" applyBorder="1" applyAlignment="1">
      <alignment vertical="center" wrapText="1"/>
    </xf>
    <xf numFmtId="0" fontId="25" fillId="14" borderId="29" xfId="0" applyFont="1" applyFill="1" applyBorder="1" applyAlignment="1">
      <alignment vertical="center" wrapText="1"/>
    </xf>
    <xf numFmtId="0" fontId="25" fillId="14" borderId="30" xfId="0" applyFont="1" applyFill="1" applyBorder="1" applyAlignment="1">
      <alignment vertical="center" wrapText="1"/>
    </xf>
    <xf numFmtId="0" fontId="27" fillId="14" borderId="6" xfId="0" applyFont="1" applyFill="1" applyBorder="1" applyAlignment="1">
      <alignment horizontal="center" vertical="center" wrapText="1"/>
    </xf>
    <xf numFmtId="2" fontId="18" fillId="4" borderId="10" xfId="1" applyNumberFormat="1" applyFont="1" applyFill="1" applyBorder="1" applyAlignment="1">
      <alignment horizontal="center" vertical="center" wrapText="1"/>
    </xf>
    <xf numFmtId="0" fontId="25" fillId="14" borderId="58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168" fontId="39" fillId="2" borderId="0" xfId="0" applyNumberFormat="1" applyFont="1" applyFill="1" applyBorder="1" applyAlignment="1" applyProtection="1">
      <alignment horizontal="center" vertical="center"/>
    </xf>
    <xf numFmtId="0" fontId="27" fillId="14" borderId="41" xfId="0" applyFont="1" applyFill="1" applyBorder="1" applyAlignment="1" applyProtection="1">
      <alignment horizontal="center" vertical="center"/>
      <protection locked="0"/>
    </xf>
    <xf numFmtId="0" fontId="25" fillId="14" borderId="15" xfId="0" applyFont="1" applyFill="1" applyBorder="1" applyAlignment="1">
      <alignment horizontal="center" vertical="center" wrapText="1"/>
    </xf>
    <xf numFmtId="0" fontId="25" fillId="14" borderId="63" xfId="0" applyFont="1" applyFill="1" applyBorder="1" applyAlignment="1">
      <alignment horizontal="center" vertical="center" wrapText="1"/>
    </xf>
    <xf numFmtId="0" fontId="27" fillId="14" borderId="42" xfId="0" applyFont="1" applyFill="1" applyBorder="1" applyAlignment="1" applyProtection="1">
      <alignment horizontal="center" vertical="center"/>
      <protection locked="0"/>
    </xf>
    <xf numFmtId="0" fontId="27" fillId="14" borderId="55" xfId="0" applyFont="1" applyFill="1" applyBorder="1" applyAlignment="1" applyProtection="1">
      <alignment horizontal="center" vertical="center" wrapText="1"/>
    </xf>
    <xf numFmtId="0" fontId="27" fillId="14" borderId="60" xfId="0" applyFont="1" applyFill="1" applyBorder="1" applyAlignment="1" applyProtection="1">
      <alignment horizontal="center" vertical="center" wrapText="1"/>
    </xf>
    <xf numFmtId="0" fontId="27" fillId="14" borderId="65" xfId="0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0" fillId="2" borderId="0" xfId="0" applyFill="1"/>
    <xf numFmtId="0" fontId="41" fillId="6" borderId="52" xfId="4" applyFont="1" applyFill="1" applyBorder="1" applyAlignment="1">
      <alignment horizontal="center" vertical="center" wrapText="1"/>
    </xf>
    <xf numFmtId="0" fontId="41" fillId="7" borderId="6" xfId="4" applyFont="1" applyFill="1" applyBorder="1" applyAlignment="1">
      <alignment horizontal="center" vertical="center" wrapText="1"/>
    </xf>
    <xf numFmtId="0" fontId="41" fillId="17" borderId="6" xfId="4" applyFont="1" applyFill="1" applyBorder="1" applyAlignment="1">
      <alignment horizontal="center" vertical="center" wrapText="1"/>
    </xf>
    <xf numFmtId="0" fontId="41" fillId="8" borderId="14" xfId="4" applyFont="1" applyFill="1" applyBorder="1" applyAlignment="1">
      <alignment horizontal="center" vertical="center" wrapText="1"/>
    </xf>
    <xf numFmtId="0" fontId="41" fillId="0" borderId="39" xfId="4" applyFont="1" applyFill="1" applyBorder="1" applyAlignment="1">
      <alignment horizontal="center" vertical="center" wrapText="1"/>
    </xf>
    <xf numFmtId="0" fontId="2" fillId="0" borderId="70" xfId="4" applyFont="1" applyBorder="1" applyAlignment="1">
      <alignment horizontal="center" vertical="center"/>
    </xf>
    <xf numFmtId="0" fontId="2" fillId="0" borderId="77" xfId="4" applyFont="1" applyBorder="1" applyAlignment="1">
      <alignment horizontal="center" vertical="center" wrapText="1"/>
    </xf>
    <xf numFmtId="0" fontId="2" fillId="0" borderId="68" xfId="4" applyFont="1" applyBorder="1" applyAlignment="1">
      <alignment horizontal="center" vertical="center" wrapText="1"/>
    </xf>
    <xf numFmtId="0" fontId="2" fillId="0" borderId="75" xfId="4" applyFont="1" applyBorder="1" applyAlignment="1">
      <alignment horizontal="center" vertical="center" wrapText="1"/>
    </xf>
    <xf numFmtId="0" fontId="2" fillId="0" borderId="69" xfId="4" applyFont="1" applyBorder="1" applyAlignment="1">
      <alignment horizontal="center" vertical="center"/>
    </xf>
    <xf numFmtId="0" fontId="2" fillId="0" borderId="79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1" fillId="3" borderId="83" xfId="4" applyFont="1" applyFill="1" applyBorder="1" applyAlignment="1">
      <alignment horizontal="center" vertical="center"/>
    </xf>
    <xf numFmtId="0" fontId="41" fillId="3" borderId="1" xfId="4" applyFont="1" applyFill="1" applyBorder="1" applyAlignment="1">
      <alignment horizontal="center" vertical="center" wrapText="1"/>
    </xf>
    <xf numFmtId="9" fontId="41" fillId="18" borderId="77" xfId="100" applyFont="1" applyFill="1" applyBorder="1" applyAlignment="1">
      <alignment horizontal="center" vertical="center"/>
    </xf>
    <xf numFmtId="9" fontId="41" fillId="18" borderId="68" xfId="100" applyFont="1" applyFill="1" applyBorder="1" applyAlignment="1">
      <alignment horizontal="center" vertical="center"/>
    </xf>
    <xf numFmtId="9" fontId="41" fillId="18" borderId="75" xfId="100" applyFont="1" applyFill="1" applyBorder="1" applyAlignment="1">
      <alignment horizontal="center" vertical="center" wrapText="1"/>
    </xf>
    <xf numFmtId="9" fontId="41" fillId="18" borderId="68" xfId="100" applyFont="1" applyFill="1" applyBorder="1" applyAlignment="1">
      <alignment horizontal="center" vertical="center" wrapText="1"/>
    </xf>
    <xf numFmtId="9" fontId="41" fillId="18" borderId="68" xfId="4" applyNumberFormat="1" applyFont="1" applyFill="1" applyBorder="1" applyAlignment="1">
      <alignment horizontal="center" vertical="center" wrapText="1"/>
    </xf>
    <xf numFmtId="2" fontId="41" fillId="18" borderId="36" xfId="100" applyNumberFormat="1" applyFont="1" applyFill="1" applyBorder="1" applyAlignment="1">
      <alignment horizontal="center" vertical="center"/>
    </xf>
    <xf numFmtId="0" fontId="25" fillId="14" borderId="86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 applyProtection="1">
      <alignment horizontal="center" vertical="top" wrapText="1"/>
    </xf>
    <xf numFmtId="0" fontId="25" fillId="15" borderId="57" xfId="0" applyFont="1" applyFill="1" applyBorder="1" applyAlignment="1">
      <alignment horizontal="center" vertical="center" wrapText="1"/>
    </xf>
    <xf numFmtId="15" fontId="27" fillId="15" borderId="42" xfId="0" applyNumberFormat="1" applyFont="1" applyFill="1" applyBorder="1" applyAlignment="1" applyProtection="1">
      <alignment vertical="center" wrapText="1"/>
      <protection locked="0"/>
    </xf>
    <xf numFmtId="15" fontId="26" fillId="15" borderId="42" xfId="0" applyNumberFormat="1" applyFont="1" applyFill="1" applyBorder="1" applyAlignment="1" applyProtection="1">
      <alignment horizontal="justify" vertical="top"/>
      <protection locked="0"/>
    </xf>
    <xf numFmtId="15" fontId="27" fillId="15" borderId="60" xfId="0" applyNumberFormat="1" applyFont="1" applyFill="1" applyBorder="1" applyAlignment="1" applyProtection="1">
      <alignment vertical="top" wrapText="1"/>
    </xf>
    <xf numFmtId="17" fontId="27" fillId="15" borderId="42" xfId="0" applyNumberFormat="1" applyFont="1" applyFill="1" applyBorder="1" applyAlignment="1">
      <alignment vertical="top" wrapText="1"/>
    </xf>
    <xf numFmtId="0" fontId="28" fillId="14" borderId="44" xfId="0" applyFont="1" applyFill="1" applyBorder="1" applyAlignment="1">
      <alignment horizontal="center" vertical="center" wrapText="1"/>
    </xf>
    <xf numFmtId="0" fontId="25" fillId="14" borderId="30" xfId="0" applyFont="1" applyFill="1" applyBorder="1" applyAlignment="1">
      <alignment horizontal="center" vertical="center" wrapText="1"/>
    </xf>
    <xf numFmtId="0" fontId="27" fillId="14" borderId="44" xfId="0" applyFont="1" applyFill="1" applyBorder="1" applyAlignment="1">
      <alignment vertical="center" wrapText="1"/>
    </xf>
    <xf numFmtId="0" fontId="27" fillId="14" borderId="5" xfId="0" applyFont="1" applyFill="1" applyBorder="1" applyAlignment="1" applyProtection="1">
      <alignment vertical="top" wrapText="1"/>
    </xf>
    <xf numFmtId="0" fontId="27" fillId="14" borderId="2" xfId="0" applyFont="1" applyFill="1" applyBorder="1" applyAlignment="1" applyProtection="1">
      <alignment vertical="top" wrapText="1"/>
    </xf>
    <xf numFmtId="0" fontId="27" fillId="14" borderId="40" xfId="0" applyFont="1" applyFill="1" applyBorder="1" applyAlignment="1" applyProtection="1">
      <alignment vertical="top" wrapText="1"/>
    </xf>
    <xf numFmtId="0" fontId="28" fillId="14" borderId="29" xfId="0" applyFont="1" applyFill="1" applyBorder="1" applyAlignment="1">
      <alignment horizontal="center" vertical="top" wrapText="1"/>
    </xf>
    <xf numFmtId="0" fontId="28" fillId="14" borderId="30" xfId="0" applyFont="1" applyFill="1" applyBorder="1" applyAlignment="1">
      <alignment horizontal="center" vertical="top" wrapText="1"/>
    </xf>
    <xf numFmtId="0" fontId="27" fillId="14" borderId="5" xfId="0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 applyProtection="1">
      <alignment horizontal="center" vertical="top" wrapText="1"/>
    </xf>
    <xf numFmtId="0" fontId="27" fillId="15" borderId="55" xfId="0" applyFont="1" applyFill="1" applyBorder="1" applyAlignment="1" applyProtection="1">
      <alignment horizontal="center" vertical="top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5" fontId="27" fillId="15" borderId="5" xfId="0" applyNumberFormat="1" applyFont="1" applyFill="1" applyBorder="1" applyAlignment="1" applyProtection="1">
      <alignment horizontal="center" vertical="top" wrapText="1"/>
    </xf>
    <xf numFmtId="0" fontId="27" fillId="14" borderId="55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14" borderId="40" xfId="0" applyFont="1" applyFill="1" applyBorder="1" applyAlignment="1" applyProtection="1">
      <alignment horizontal="center" vertical="top" wrapText="1"/>
    </xf>
    <xf numFmtId="0" fontId="27" fillId="14" borderId="29" xfId="0" applyFont="1" applyFill="1" applyBorder="1" applyAlignment="1" applyProtection="1">
      <alignment horizontal="center" vertical="top" wrapText="1"/>
    </xf>
    <xf numFmtId="0" fontId="27" fillId="0" borderId="45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left" vertical="top" wrapText="1"/>
    </xf>
    <xf numFmtId="0" fontId="27" fillId="0" borderId="2" xfId="0" applyFont="1" applyBorder="1" applyAlignment="1" applyProtection="1">
      <alignment horizontal="left" vertical="top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0" borderId="55" xfId="0" applyFont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8" fillId="14" borderId="29" xfId="0" applyFont="1" applyFill="1" applyBorder="1" applyAlignment="1" applyProtection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center" vertical="center" wrapText="1"/>
    </xf>
    <xf numFmtId="168" fontId="4" fillId="2" borderId="22" xfId="0" applyNumberFormat="1" applyFont="1" applyFill="1" applyBorder="1" applyAlignment="1" applyProtection="1">
      <alignment horizontal="left" vertical="center"/>
    </xf>
    <xf numFmtId="168" fontId="4" fillId="2" borderId="25" xfId="0" applyNumberFormat="1" applyFont="1" applyFill="1" applyBorder="1" applyAlignment="1" applyProtection="1">
      <alignment horizontal="left" vertical="center"/>
    </xf>
    <xf numFmtId="168" fontId="4" fillId="2" borderId="27" xfId="0" applyNumberFormat="1" applyFont="1" applyFill="1" applyBorder="1" applyAlignment="1" applyProtection="1">
      <alignment horizontal="center" vertical="center"/>
    </xf>
    <xf numFmtId="168" fontId="4" fillId="2" borderId="26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left" vertical="top"/>
    </xf>
    <xf numFmtId="0" fontId="4" fillId="2" borderId="18" xfId="0" applyFont="1" applyFill="1" applyBorder="1" applyAlignment="1" applyProtection="1">
      <alignment horizontal="left" vertical="top"/>
    </xf>
    <xf numFmtId="0" fontId="4" fillId="2" borderId="25" xfId="0" applyFont="1" applyFill="1" applyBorder="1" applyAlignment="1" applyProtection="1">
      <alignment horizontal="left" vertical="top"/>
    </xf>
    <xf numFmtId="0" fontId="32" fillId="9" borderId="8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0" fontId="32" fillId="9" borderId="37" xfId="0" applyFont="1" applyFill="1" applyBorder="1" applyAlignment="1">
      <alignment horizontal="center" vertical="center" wrapText="1"/>
    </xf>
    <xf numFmtId="0" fontId="27" fillId="0" borderId="66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27" fillId="15" borderId="66" xfId="0" applyFont="1" applyFill="1" applyBorder="1" applyAlignment="1" applyProtection="1">
      <alignment horizontal="center" vertical="top" wrapText="1"/>
    </xf>
    <xf numFmtId="0" fontId="27" fillId="15" borderId="6" xfId="0" applyFont="1" applyFill="1" applyBorder="1" applyAlignment="1" applyProtection="1">
      <alignment horizontal="center" vertical="top" wrapText="1"/>
    </xf>
    <xf numFmtId="0" fontId="27" fillId="14" borderId="66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 applyProtection="1">
      <alignment horizontal="center" vertical="top" wrapText="1"/>
    </xf>
    <xf numFmtId="0" fontId="27" fillId="14" borderId="6" xfId="0" applyFont="1" applyFill="1" applyBorder="1" applyAlignment="1" applyProtection="1">
      <alignment horizontal="center" vertical="top" wrapText="1"/>
    </xf>
    <xf numFmtId="0" fontId="28" fillId="14" borderId="29" xfId="0" applyFont="1" applyFill="1" applyBorder="1" applyAlignment="1" applyProtection="1">
      <alignment horizontal="center" vertical="top" wrapText="1"/>
    </xf>
    <xf numFmtId="0" fontId="28" fillId="14" borderId="30" xfId="0" applyFont="1" applyFill="1" applyBorder="1" applyAlignment="1" applyProtection="1">
      <alignment horizontal="center" vertical="top" wrapText="1"/>
    </xf>
    <xf numFmtId="0" fontId="18" fillId="9" borderId="11" xfId="1" applyFont="1" applyFill="1" applyBorder="1" applyAlignment="1">
      <alignment horizontal="center" vertical="center" wrapText="1"/>
    </xf>
    <xf numFmtId="0" fontId="18" fillId="9" borderId="12" xfId="1" applyFont="1" applyFill="1" applyBorder="1" applyAlignment="1">
      <alignment horizontal="center" vertical="center" wrapText="1"/>
    </xf>
    <xf numFmtId="0" fontId="18" fillId="9" borderId="28" xfId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 applyProtection="1">
      <alignment horizontal="center" vertical="center"/>
    </xf>
    <xf numFmtId="169" fontId="4" fillId="2" borderId="4" xfId="0" applyNumberFormat="1" applyFont="1" applyFill="1" applyBorder="1" applyAlignment="1" applyProtection="1">
      <alignment horizontal="center" vertical="center"/>
    </xf>
    <xf numFmtId="169" fontId="4" fillId="2" borderId="26" xfId="0" applyNumberFormat="1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left" vertical="top" wrapText="1"/>
    </xf>
    <xf numFmtId="0" fontId="27" fillId="2" borderId="18" xfId="0" applyFont="1" applyFill="1" applyBorder="1" applyAlignment="1" applyProtection="1">
      <alignment horizontal="left" vertical="top" wrapText="1"/>
    </xf>
    <xf numFmtId="0" fontId="27" fillId="2" borderId="25" xfId="0" applyFont="1" applyFill="1" applyBorder="1" applyAlignment="1" applyProtection="1">
      <alignment horizontal="left" vertical="top" wrapText="1"/>
    </xf>
    <xf numFmtId="0" fontId="25" fillId="15" borderId="40" xfId="0" applyFont="1" applyFill="1" applyBorder="1" applyAlignment="1">
      <alignment horizontal="center" vertical="center" wrapText="1"/>
    </xf>
    <xf numFmtId="0" fontId="25" fillId="15" borderId="57" xfId="0" applyFont="1" applyFill="1" applyBorder="1" applyAlignment="1">
      <alignment horizontal="center" vertical="center" wrapText="1"/>
    </xf>
    <xf numFmtId="0" fontId="25" fillId="14" borderId="45" xfId="0" applyFont="1" applyFill="1" applyBorder="1" applyAlignment="1">
      <alignment horizontal="center" vertical="center" wrapText="1"/>
    </xf>
    <xf numFmtId="0" fontId="25" fillId="14" borderId="58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5" fillId="15" borderId="45" xfId="0" applyFont="1" applyFill="1" applyBorder="1" applyAlignment="1">
      <alignment horizontal="center" vertical="center" wrapText="1"/>
    </xf>
    <xf numFmtId="0" fontId="25" fillId="15" borderId="58" xfId="0" applyFont="1" applyFill="1" applyBorder="1" applyAlignment="1">
      <alignment horizontal="center" vertical="center" wrapText="1"/>
    </xf>
    <xf numFmtId="14" fontId="25" fillId="15" borderId="5" xfId="0" applyNumberFormat="1" applyFont="1" applyFill="1" applyBorder="1" applyAlignment="1">
      <alignment horizontal="center" vertical="center" wrapText="1"/>
    </xf>
    <xf numFmtId="0" fontId="25" fillId="15" borderId="55" xfId="0" applyFont="1" applyFill="1" applyBorder="1" applyAlignment="1">
      <alignment horizontal="center" vertical="center" wrapText="1"/>
    </xf>
    <xf numFmtId="0" fontId="25" fillId="14" borderId="5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18" fillId="13" borderId="11" xfId="1" applyFont="1" applyFill="1" applyBorder="1" applyAlignment="1">
      <alignment horizontal="center" vertical="center" wrapText="1"/>
    </xf>
    <xf numFmtId="0" fontId="18" fillId="13" borderId="12" xfId="1" applyFont="1" applyFill="1" applyBorder="1" applyAlignment="1">
      <alignment horizontal="center" vertical="center" wrapText="1"/>
    </xf>
    <xf numFmtId="0" fontId="18" fillId="13" borderId="28" xfId="1" applyFont="1" applyFill="1" applyBorder="1" applyAlignment="1">
      <alignment horizontal="center" vertical="center" wrapText="1"/>
    </xf>
    <xf numFmtId="0" fontId="18" fillId="11" borderId="11" xfId="1" applyFont="1" applyFill="1" applyBorder="1" applyAlignment="1">
      <alignment horizontal="center" vertical="center" wrapText="1"/>
    </xf>
    <xf numFmtId="0" fontId="18" fillId="11" borderId="12" xfId="1" applyFont="1" applyFill="1" applyBorder="1" applyAlignment="1">
      <alignment horizontal="center" vertical="center" wrapText="1"/>
    </xf>
    <xf numFmtId="0" fontId="18" fillId="11" borderId="28" xfId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26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7" fillId="0" borderId="52" xfId="0" applyFont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left" vertical="center" wrapText="1"/>
    </xf>
    <xf numFmtId="0" fontId="3" fillId="4" borderId="38" xfId="1" applyFont="1" applyFill="1" applyBorder="1" applyAlignment="1">
      <alignment horizontal="center" vertical="center" wrapText="1"/>
    </xf>
    <xf numFmtId="0" fontId="41" fillId="4" borderId="15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" vertical="center"/>
    </xf>
    <xf numFmtId="0" fontId="41" fillId="4" borderId="30" xfId="4" applyFont="1" applyFill="1" applyBorder="1" applyAlignment="1">
      <alignment horizontal="center" vertical="center"/>
    </xf>
    <xf numFmtId="0" fontId="0" fillId="18" borderId="38" xfId="0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49" fontId="2" fillId="0" borderId="79" xfId="4" applyNumberFormat="1" applyFont="1" applyBorder="1" applyAlignment="1">
      <alignment horizontal="center" vertical="center" wrapText="1"/>
    </xf>
    <xf numFmtId="49" fontId="2" fillId="0" borderId="80" xfId="4" applyNumberFormat="1" applyFont="1" applyBorder="1" applyAlignment="1">
      <alignment horizontal="center" vertical="center" wrapText="1"/>
    </xf>
    <xf numFmtId="0" fontId="41" fillId="3" borderId="78" xfId="4" applyFont="1" applyFill="1" applyBorder="1" applyAlignment="1">
      <alignment horizontal="center" vertical="center" wrapText="1"/>
    </xf>
    <xf numFmtId="0" fontId="41" fillId="3" borderId="71" xfId="4" applyFont="1" applyFill="1" applyBorder="1" applyAlignment="1">
      <alignment horizontal="center" vertical="center" wrapText="1"/>
    </xf>
    <xf numFmtId="0" fontId="41" fillId="4" borderId="81" xfId="4" applyFont="1" applyFill="1" applyBorder="1" applyAlignment="1">
      <alignment horizontal="center" vertical="center"/>
    </xf>
    <xf numFmtId="0" fontId="41" fillId="4" borderId="82" xfId="4" applyFont="1" applyFill="1" applyBorder="1" applyAlignment="1">
      <alignment horizontal="center" vertical="center"/>
    </xf>
    <xf numFmtId="0" fontId="41" fillId="4" borderId="80" xfId="4" applyFont="1" applyFill="1" applyBorder="1" applyAlignment="1">
      <alignment horizontal="center" vertical="center"/>
    </xf>
    <xf numFmtId="2" fontId="2" fillId="0" borderId="67" xfId="4" applyNumberFormat="1" applyFont="1" applyBorder="1" applyAlignment="1">
      <alignment horizontal="center" vertical="center" wrapText="1"/>
    </xf>
    <xf numFmtId="2" fontId="2" fillId="0" borderId="78" xfId="4" applyNumberFormat="1" applyFont="1" applyBorder="1" applyAlignment="1">
      <alignment horizontal="center" vertical="center" wrapText="1"/>
    </xf>
    <xf numFmtId="0" fontId="41" fillId="4" borderId="84" xfId="4" applyFont="1" applyFill="1" applyBorder="1" applyAlignment="1">
      <alignment horizontal="center" vertical="center"/>
    </xf>
    <xf numFmtId="0" fontId="41" fillId="4" borderId="85" xfId="4" applyFont="1" applyFill="1" applyBorder="1" applyAlignment="1">
      <alignment horizontal="center" vertical="center"/>
    </xf>
    <xf numFmtId="0" fontId="41" fillId="4" borderId="76" xfId="4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41" fillId="4" borderId="17" xfId="32" applyFont="1" applyFill="1" applyBorder="1" applyAlignment="1">
      <alignment horizontal="center" vertical="center"/>
    </xf>
    <xf numFmtId="0" fontId="41" fillId="4" borderId="3" xfId="32" applyFont="1" applyFill="1" applyBorder="1" applyAlignment="1">
      <alignment horizontal="center" vertical="center"/>
    </xf>
    <xf numFmtId="0" fontId="41" fillId="3" borderId="72" xfId="4" applyFont="1" applyFill="1" applyBorder="1" applyAlignment="1">
      <alignment horizontal="center" vertical="center" wrapText="1"/>
    </xf>
    <xf numFmtId="0" fontId="41" fillId="3" borderId="28" xfId="4" applyFont="1" applyFill="1" applyBorder="1" applyAlignment="1">
      <alignment horizontal="center" vertical="center" wrapText="1"/>
    </xf>
    <xf numFmtId="0" fontId="41" fillId="3" borderId="12" xfId="4" applyFont="1" applyFill="1" applyBorder="1" applyAlignment="1">
      <alignment horizontal="center" vertical="center" wrapText="1"/>
    </xf>
    <xf numFmtId="1" fontId="2" fillId="0" borderId="73" xfId="4" applyNumberFormat="1" applyFont="1" applyBorder="1" applyAlignment="1">
      <alignment horizontal="center" vertical="center" wrapText="1"/>
    </xf>
    <xf numFmtId="1" fontId="2" fillId="0" borderId="74" xfId="4" applyNumberFormat="1" applyFont="1" applyBorder="1" applyAlignment="1">
      <alignment horizontal="center" vertical="center" wrapText="1"/>
    </xf>
    <xf numFmtId="0" fontId="41" fillId="3" borderId="25" xfId="4" applyFont="1" applyFill="1" applyBorder="1" applyAlignment="1">
      <alignment horizontal="center" vertical="center" wrapText="1"/>
    </xf>
    <xf numFmtId="0" fontId="41" fillId="3" borderId="67" xfId="4" applyFont="1" applyFill="1" applyBorder="1" applyAlignment="1">
      <alignment horizontal="center" vertical="center" wrapText="1"/>
    </xf>
    <xf numFmtId="0" fontId="41" fillId="2" borderId="16" xfId="4" applyFont="1" applyFill="1" applyBorder="1" applyAlignment="1">
      <alignment horizontal="center" vertical="center"/>
    </xf>
    <xf numFmtId="0" fontId="41" fillId="2" borderId="36" xfId="4" applyFont="1" applyFill="1" applyBorder="1" applyAlignment="1">
      <alignment horizontal="center" vertical="center"/>
    </xf>
    <xf numFmtId="49" fontId="2" fillId="0" borderId="75" xfId="4" applyNumberFormat="1" applyFont="1" applyBorder="1" applyAlignment="1">
      <alignment horizontal="center" vertical="center" wrapText="1"/>
    </xf>
    <xf numFmtId="49" fontId="2" fillId="0" borderId="76" xfId="4" applyNumberFormat="1" applyFont="1" applyBorder="1" applyAlignment="1">
      <alignment horizontal="center" vertical="center" wrapText="1"/>
    </xf>
    <xf numFmtId="2" fontId="2" fillId="0" borderId="71" xfId="4" applyNumberFormat="1" applyFont="1" applyBorder="1" applyAlignment="1">
      <alignment horizontal="center" vertical="center" wrapText="1"/>
    </xf>
    <xf numFmtId="0" fontId="26" fillId="14" borderId="40" xfId="0" applyFont="1" applyFill="1" applyBorder="1" applyAlignment="1" applyProtection="1">
      <alignment horizontal="center" vertical="center" wrapText="1"/>
    </xf>
    <xf numFmtId="0" fontId="26" fillId="14" borderId="40" xfId="0" applyFont="1" applyFill="1" applyBorder="1" applyAlignment="1">
      <alignment horizontal="center" vertical="top" wrapText="1"/>
    </xf>
    <xf numFmtId="0" fontId="27" fillId="14" borderId="29" xfId="0" applyFont="1" applyFill="1" applyBorder="1" applyAlignment="1" applyProtection="1">
      <alignment horizontal="center" vertical="center" wrapText="1"/>
    </xf>
  </cellXfs>
  <cellStyles count="101">
    <cellStyle name="Euro" xfId="9"/>
    <cellStyle name="Euro 2" xfId="10"/>
    <cellStyle name="Graphics" xfId="11"/>
    <cellStyle name="Millares 10" xfId="12"/>
    <cellStyle name="Millares 10 2" xfId="13"/>
    <cellStyle name="Millares 10 2 2" xfId="84"/>
    <cellStyle name="Millares 10 3" xfId="83"/>
    <cellStyle name="Millares 11" xfId="14"/>
    <cellStyle name="Millares 11 2" xfId="85"/>
    <cellStyle name="Millares 2" xfId="15"/>
    <cellStyle name="Millares 2 2" xfId="16"/>
    <cellStyle name="Millares 2 2 2" xfId="87"/>
    <cellStyle name="Millares 2 3" xfId="17"/>
    <cellStyle name="Millares 2 3 2" xfId="18"/>
    <cellStyle name="Millares 2 3 2 2" xfId="89"/>
    <cellStyle name="Millares 2 3 3" xfId="88"/>
    <cellStyle name="Millares 2 4" xfId="86"/>
    <cellStyle name="Millares 3" xfId="19"/>
    <cellStyle name="Millares 3 2" xfId="20"/>
    <cellStyle name="Millares 3 2 2" xfId="91"/>
    <cellStyle name="Millares 3 3" xfId="90"/>
    <cellStyle name="Millares 4" xfId="21"/>
    <cellStyle name="Millares 4 2" xfId="92"/>
    <cellStyle name="Millares 5" xfId="22"/>
    <cellStyle name="Millares 5 2" xfId="93"/>
    <cellStyle name="Millares 6" xfId="23"/>
    <cellStyle name="Millares 6 2" xfId="94"/>
    <cellStyle name="Millares 7" xfId="24"/>
    <cellStyle name="Millares 7 2" xfId="95"/>
    <cellStyle name="Millares 8" xfId="25"/>
    <cellStyle name="Millares 8 2" xfId="96"/>
    <cellStyle name="Millares 9" xfId="26"/>
    <cellStyle name="Millares 9 2" xfId="97"/>
    <cellStyle name="Moneda 2" xfId="27"/>
    <cellStyle name="Moneda 2 2" xfId="28"/>
    <cellStyle name="Moneda 2 2 2" xfId="99"/>
    <cellStyle name="Moneda 2 3" xfId="9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" xfId="100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3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EF4EC"/>
      <color rgb="FFE8F5F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showGridLines="0" tabSelected="1" topLeftCell="A13" zoomScale="48" zoomScaleNormal="48" zoomScaleSheetLayoutView="25" zoomScalePageLayoutView="70" workbookViewId="0">
      <pane ySplit="1005" activePane="bottomLeft"/>
      <selection activeCell="K13" sqref="K1:K1048576"/>
      <selection pane="bottomLeft" activeCell="M35" sqref="M35:M39"/>
    </sheetView>
  </sheetViews>
  <sheetFormatPr baseColWidth="10" defaultColWidth="20.7109375" defaultRowHeight="14.25"/>
  <cols>
    <col min="1" max="1" width="9.140625" style="1" customWidth="1"/>
    <col min="2" max="2" width="57.28515625" style="4" customWidth="1"/>
    <col min="3" max="3" width="30.42578125" style="4" customWidth="1"/>
    <col min="4" max="4" width="24.140625" style="1" customWidth="1"/>
    <col min="5" max="7" width="20.7109375" style="1" customWidth="1"/>
    <col min="8" max="8" width="25.7109375" style="2" customWidth="1"/>
    <col min="9" max="9" width="25.7109375" style="1" customWidth="1"/>
    <col min="10" max="10" width="35.7109375" style="1" customWidth="1"/>
    <col min="11" max="11" width="20.7109375" style="193" customWidth="1"/>
    <col min="12" max="12" width="21.85546875" style="1" customWidth="1"/>
    <col min="13" max="13" width="43.85546875" style="1" customWidth="1"/>
    <col min="14" max="14" width="6.85546875" style="1" customWidth="1"/>
    <col min="15" max="15" width="10.5703125" style="1" customWidth="1"/>
    <col min="16" max="16" width="39.5703125" style="1" customWidth="1"/>
    <col min="17" max="17" width="29.28515625" style="1" customWidth="1"/>
    <col min="18" max="18" width="20.7109375" style="1"/>
    <col min="19" max="19" width="40.42578125" style="1" customWidth="1"/>
    <col min="20" max="16384" width="20.7109375" style="1"/>
  </cols>
  <sheetData>
    <row r="1" spans="1:19" ht="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12"/>
    </row>
    <row r="2" spans="1:19" ht="15.75">
      <c r="A2" s="281" t="s">
        <v>12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1"/>
      <c r="O2" s="21"/>
      <c r="P2" s="21"/>
      <c r="Q2" s="21"/>
    </row>
    <row r="3" spans="1:19">
      <c r="A3" s="282" t="s">
        <v>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2"/>
      <c r="O3" s="22"/>
      <c r="P3" s="22"/>
      <c r="Q3" s="22"/>
    </row>
    <row r="4" spans="1:19" ht="20.25">
      <c r="A4" s="283" t="s">
        <v>157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3"/>
      <c r="O4" s="23"/>
      <c r="P4" s="23"/>
      <c r="Q4" s="23"/>
    </row>
    <row r="5" spans="1:19" ht="20.25">
      <c r="A5" s="283" t="s">
        <v>14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3"/>
      <c r="O5" s="23"/>
      <c r="P5" s="23"/>
      <c r="Q5" s="23"/>
    </row>
    <row r="6" spans="1:19" ht="21.75" thickBot="1">
      <c r="A6" s="13"/>
      <c r="B6" s="14"/>
      <c r="C6" s="14"/>
      <c r="D6" s="15"/>
      <c r="E6" s="15"/>
      <c r="F6" s="15"/>
      <c r="G6" s="15"/>
      <c r="H6" s="15"/>
      <c r="I6" s="16"/>
      <c r="J6" s="16"/>
      <c r="K6" s="184"/>
      <c r="L6" s="16"/>
      <c r="M6" s="17"/>
      <c r="N6" s="17"/>
      <c r="O6" s="17"/>
      <c r="P6" s="15"/>
      <c r="Q6" s="12"/>
    </row>
    <row r="7" spans="1:19" ht="33" customHeight="1" thickBot="1">
      <c r="A7" s="287" t="s">
        <v>15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9"/>
      <c r="N7" s="20"/>
      <c r="O7"/>
      <c r="P7"/>
    </row>
    <row r="8" spans="1:19" ht="24" customHeight="1" thickBot="1">
      <c r="A8" s="284" t="s">
        <v>16</v>
      </c>
      <c r="B8" s="285"/>
      <c r="C8" s="285"/>
      <c r="D8" s="286"/>
      <c r="E8" s="334" t="s">
        <v>113</v>
      </c>
      <c r="F8" s="335"/>
      <c r="G8" s="335"/>
      <c r="H8" s="336"/>
      <c r="I8" s="331" t="s">
        <v>107</v>
      </c>
      <c r="J8" s="332"/>
      <c r="K8" s="333"/>
      <c r="L8" s="277" t="s">
        <v>32</v>
      </c>
      <c r="M8" s="278"/>
      <c r="N8" s="19"/>
      <c r="O8"/>
      <c r="P8"/>
      <c r="Q8" s="18"/>
    </row>
    <row r="9" spans="1:19" ht="51" customHeight="1" thickBot="1">
      <c r="A9" s="306" t="s">
        <v>129</v>
      </c>
      <c r="B9" s="307"/>
      <c r="C9" s="307"/>
      <c r="D9" s="308"/>
      <c r="E9" s="303">
        <v>43151</v>
      </c>
      <c r="F9" s="304"/>
      <c r="G9" s="304"/>
      <c r="H9" s="305"/>
      <c r="I9" s="343">
        <v>409</v>
      </c>
      <c r="J9" s="344"/>
      <c r="K9" s="345"/>
      <c r="L9" s="279" t="s">
        <v>156</v>
      </c>
      <c r="M9" s="280"/>
      <c r="N9" s="19"/>
      <c r="O9"/>
      <c r="P9" s="323" t="s">
        <v>120</v>
      </c>
      <c r="Q9" s="324"/>
      <c r="R9" s="324"/>
      <c r="S9" s="325"/>
    </row>
    <row r="10" spans="1:19" ht="38.2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/>
      <c r="P10" s="160" t="s">
        <v>7</v>
      </c>
      <c r="Q10" s="158" t="s">
        <v>3</v>
      </c>
      <c r="R10" s="159" t="s">
        <v>121</v>
      </c>
      <c r="S10" s="151" t="s">
        <v>122</v>
      </c>
    </row>
    <row r="11" spans="1:19" ht="51" customHeight="1" thickBot="1">
      <c r="A11" s="3"/>
      <c r="B11" s="5"/>
      <c r="C11" s="5"/>
      <c r="D11" s="3"/>
      <c r="E11" s="3"/>
      <c r="F11" s="3"/>
      <c r="G11" s="3"/>
      <c r="O11"/>
      <c r="P11" s="161" t="s">
        <v>8</v>
      </c>
      <c r="Q11" s="152" t="s">
        <v>2</v>
      </c>
      <c r="R11" s="155" t="s">
        <v>123</v>
      </c>
      <c r="S11" s="150" t="s">
        <v>124</v>
      </c>
    </row>
    <row r="12" spans="1:19" ht="68.25" customHeight="1">
      <c r="A12" s="340" t="s">
        <v>65</v>
      </c>
      <c r="B12" s="341"/>
      <c r="C12" s="341"/>
      <c r="D12" s="341"/>
      <c r="E12" s="341"/>
      <c r="F12" s="341"/>
      <c r="G12" s="342"/>
      <c r="H12" s="337" t="s">
        <v>28</v>
      </c>
      <c r="I12" s="338"/>
      <c r="J12" s="339"/>
      <c r="K12" s="300" t="s">
        <v>26</v>
      </c>
      <c r="L12" s="301"/>
      <c r="M12" s="302"/>
      <c r="N12" s="8"/>
      <c r="O12"/>
      <c r="P12" s="161" t="s">
        <v>10</v>
      </c>
      <c r="Q12" s="153" t="s">
        <v>9</v>
      </c>
      <c r="R12" s="156" t="s">
        <v>125</v>
      </c>
      <c r="S12" s="150" t="s">
        <v>126</v>
      </c>
    </row>
    <row r="13" spans="1:19" ht="87" customHeight="1" thickBot="1">
      <c r="A13" s="44" t="s">
        <v>0</v>
      </c>
      <c r="B13" s="45" t="s">
        <v>29</v>
      </c>
      <c r="C13" s="45" t="s">
        <v>1</v>
      </c>
      <c r="D13" s="45" t="s">
        <v>31</v>
      </c>
      <c r="E13" s="25" t="s">
        <v>33</v>
      </c>
      <c r="F13" s="45" t="s">
        <v>30</v>
      </c>
      <c r="G13" s="46" t="s">
        <v>63</v>
      </c>
      <c r="H13" s="41" t="s">
        <v>64</v>
      </c>
      <c r="I13" s="42" t="s">
        <v>5</v>
      </c>
      <c r="J13" s="43" t="s">
        <v>6</v>
      </c>
      <c r="K13" s="39" t="s">
        <v>27</v>
      </c>
      <c r="L13" s="47" t="s">
        <v>66</v>
      </c>
      <c r="M13" s="40" t="s">
        <v>11</v>
      </c>
      <c r="N13" s="8"/>
      <c r="P13" s="161" t="s">
        <v>115</v>
      </c>
      <c r="Q13" s="154" t="s">
        <v>109</v>
      </c>
      <c r="R13" s="157" t="s">
        <v>127</v>
      </c>
      <c r="S13" s="150" t="s">
        <v>128</v>
      </c>
    </row>
    <row r="14" spans="1:19" ht="24" customHeight="1" thickBot="1">
      <c r="A14" s="274" t="s">
        <v>34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  <c r="N14" s="8"/>
      <c r="P14" s="162" t="s">
        <v>111</v>
      </c>
      <c r="Q14" s="163" t="s">
        <v>116</v>
      </c>
      <c r="R14" s="326"/>
      <c r="S14" s="327"/>
    </row>
    <row r="15" spans="1:19" ht="93.75" customHeight="1" thickBot="1">
      <c r="A15" s="60">
        <v>1</v>
      </c>
      <c r="B15" s="61" t="s">
        <v>17</v>
      </c>
      <c r="C15" s="62" t="s">
        <v>67</v>
      </c>
      <c r="D15" s="63" t="s">
        <v>85</v>
      </c>
      <c r="E15" s="105">
        <v>3</v>
      </c>
      <c r="F15" s="139" t="s">
        <v>130</v>
      </c>
      <c r="G15" s="140">
        <v>2</v>
      </c>
      <c r="H15" s="173">
        <v>1</v>
      </c>
      <c r="I15" s="168" t="s">
        <v>158</v>
      </c>
      <c r="J15" s="65" t="s">
        <v>159</v>
      </c>
      <c r="K15" s="185" t="s">
        <v>108</v>
      </c>
      <c r="L15" s="66">
        <v>3</v>
      </c>
      <c r="M15" s="223"/>
      <c r="N15" s="8"/>
    </row>
    <row r="16" spans="1:19" ht="157.5" customHeight="1" thickBot="1">
      <c r="A16" s="60">
        <v>2</v>
      </c>
      <c r="B16" s="68" t="s">
        <v>18</v>
      </c>
      <c r="C16" s="68" t="s">
        <v>68</v>
      </c>
      <c r="D16" s="63" t="s">
        <v>90</v>
      </c>
      <c r="E16" s="105">
        <v>7</v>
      </c>
      <c r="F16" s="139" t="s">
        <v>123</v>
      </c>
      <c r="G16" s="140">
        <v>1</v>
      </c>
      <c r="H16" s="69">
        <v>2</v>
      </c>
      <c r="I16" s="219">
        <v>43240</v>
      </c>
      <c r="J16" s="65" t="s">
        <v>160</v>
      </c>
      <c r="K16" s="185" t="s">
        <v>108</v>
      </c>
      <c r="L16" s="66">
        <v>7</v>
      </c>
      <c r="M16" s="67"/>
      <c r="N16" s="24"/>
    </row>
    <row r="17" spans="1:16" s="6" customFormat="1" ht="126.75" thickBot="1">
      <c r="A17" s="60">
        <v>3</v>
      </c>
      <c r="B17" s="70" t="s">
        <v>117</v>
      </c>
      <c r="C17" s="68" t="s">
        <v>69</v>
      </c>
      <c r="D17" s="71" t="s">
        <v>86</v>
      </c>
      <c r="E17" s="106">
        <v>7</v>
      </c>
      <c r="F17" s="139" t="s">
        <v>127</v>
      </c>
      <c r="G17" s="140">
        <v>1</v>
      </c>
      <c r="H17" s="72"/>
      <c r="I17" s="64"/>
      <c r="J17" s="65"/>
      <c r="K17" s="185"/>
      <c r="L17" s="66"/>
      <c r="M17" s="67"/>
      <c r="N17" s="9"/>
    </row>
    <row r="18" spans="1:16" s="6" customFormat="1" ht="37.5">
      <c r="A18" s="258">
        <v>4</v>
      </c>
      <c r="B18" s="73" t="s">
        <v>19</v>
      </c>
      <c r="C18" s="249" t="s">
        <v>89</v>
      </c>
      <c r="D18" s="249" t="s">
        <v>88</v>
      </c>
      <c r="E18" s="74">
        <v>3</v>
      </c>
      <c r="F18" s="313" t="s">
        <v>131</v>
      </c>
      <c r="G18" s="315">
        <v>1</v>
      </c>
      <c r="H18" s="317">
        <v>2</v>
      </c>
      <c r="I18" s="319"/>
      <c r="J18" s="309"/>
      <c r="K18" s="311" t="s">
        <v>2</v>
      </c>
      <c r="L18" s="321">
        <v>0.3</v>
      </c>
      <c r="M18" s="177"/>
      <c r="N18" s="9"/>
    </row>
    <row r="19" spans="1:16" s="6" customFormat="1" ht="140.25" customHeight="1">
      <c r="A19" s="259"/>
      <c r="B19" s="53" t="s">
        <v>20</v>
      </c>
      <c r="C19" s="250"/>
      <c r="D19" s="250"/>
      <c r="E19" s="120">
        <v>1</v>
      </c>
      <c r="F19" s="314"/>
      <c r="G19" s="316"/>
      <c r="H19" s="318"/>
      <c r="I19" s="320"/>
      <c r="J19" s="310"/>
      <c r="K19" s="312"/>
      <c r="L19" s="322"/>
      <c r="M19" s="178" t="s">
        <v>162</v>
      </c>
      <c r="N19" s="9"/>
    </row>
    <row r="20" spans="1:16" s="6" customFormat="1" ht="112.5" customHeight="1" thickBot="1">
      <c r="A20" s="264"/>
      <c r="B20" s="54" t="s">
        <v>21</v>
      </c>
      <c r="C20" s="251"/>
      <c r="D20" s="251"/>
      <c r="E20" s="77">
        <v>2</v>
      </c>
      <c r="F20" s="143" t="s">
        <v>125</v>
      </c>
      <c r="G20" s="144">
        <v>2</v>
      </c>
      <c r="H20" s="78"/>
      <c r="I20" s="119"/>
      <c r="J20" s="51"/>
      <c r="K20" s="186" t="s">
        <v>110</v>
      </c>
      <c r="L20" s="166">
        <v>0</v>
      </c>
      <c r="M20" s="179" t="s">
        <v>161</v>
      </c>
      <c r="N20" s="9"/>
    </row>
    <row r="21" spans="1:16" s="6" customFormat="1" ht="23.25">
      <c r="A21" s="258">
        <v>5</v>
      </c>
      <c r="B21" s="79" t="s">
        <v>22</v>
      </c>
      <c r="C21" s="249" t="s">
        <v>70</v>
      </c>
      <c r="D21" s="249" t="s">
        <v>87</v>
      </c>
      <c r="E21" s="74">
        <v>10</v>
      </c>
      <c r="F21" s="141"/>
      <c r="G21" s="145"/>
      <c r="H21" s="75"/>
      <c r="I21" s="118"/>
      <c r="J21" s="76"/>
      <c r="K21" s="216"/>
      <c r="L21" s="176"/>
      <c r="M21" s="177"/>
      <c r="N21" s="9"/>
    </row>
    <row r="22" spans="1:16" s="6" customFormat="1" ht="191.25" customHeight="1">
      <c r="A22" s="259"/>
      <c r="B22" s="28" t="s">
        <v>23</v>
      </c>
      <c r="C22" s="250"/>
      <c r="D22" s="250"/>
      <c r="E22" s="120">
        <v>5</v>
      </c>
      <c r="F22" s="142" t="s">
        <v>131</v>
      </c>
      <c r="G22" s="146">
        <v>1</v>
      </c>
      <c r="H22" s="167"/>
      <c r="I22" s="169"/>
      <c r="J22" s="218"/>
      <c r="K22" s="182" t="s">
        <v>2</v>
      </c>
      <c r="L22" s="165">
        <v>2</v>
      </c>
      <c r="M22" s="178" t="s">
        <v>163</v>
      </c>
      <c r="N22" s="9"/>
    </row>
    <row r="23" spans="1:16" s="6" customFormat="1" ht="165.75" customHeight="1">
      <c r="A23" s="259"/>
      <c r="B23" s="29" t="s">
        <v>24</v>
      </c>
      <c r="C23" s="250"/>
      <c r="D23" s="250"/>
      <c r="E23" s="121">
        <v>2</v>
      </c>
      <c r="F23" s="147" t="s">
        <v>125</v>
      </c>
      <c r="G23" s="148">
        <v>1</v>
      </c>
      <c r="H23" s="122"/>
      <c r="I23" s="123"/>
      <c r="J23" s="124"/>
      <c r="K23" s="187" t="s">
        <v>2</v>
      </c>
      <c r="L23" s="165">
        <v>1</v>
      </c>
      <c r="M23" s="178" t="s">
        <v>164</v>
      </c>
      <c r="N23" s="9"/>
    </row>
    <row r="24" spans="1:16" s="6" customFormat="1" ht="85.5" customHeight="1" thickBot="1">
      <c r="A24" s="264"/>
      <c r="B24" s="48" t="s">
        <v>25</v>
      </c>
      <c r="C24" s="251"/>
      <c r="D24" s="251"/>
      <c r="E24" s="77">
        <v>3</v>
      </c>
      <c r="F24" s="143" t="s">
        <v>125</v>
      </c>
      <c r="G24" s="149">
        <v>1</v>
      </c>
      <c r="H24" s="78"/>
      <c r="I24" s="119"/>
      <c r="J24" s="51"/>
      <c r="K24" s="186" t="s">
        <v>110</v>
      </c>
      <c r="L24" s="166">
        <v>0</v>
      </c>
      <c r="M24" s="224" t="s">
        <v>165</v>
      </c>
      <c r="N24" s="9"/>
    </row>
    <row r="25" spans="1:16" s="6" customFormat="1" ht="28.5" customHeight="1" thickBot="1">
      <c r="A25" s="252" t="s">
        <v>35</v>
      </c>
      <c r="B25" s="253"/>
      <c r="C25" s="253"/>
      <c r="D25" s="253"/>
      <c r="E25" s="253"/>
      <c r="F25" s="350"/>
      <c r="G25" s="253"/>
      <c r="H25" s="253"/>
      <c r="I25" s="253"/>
      <c r="J25" s="253"/>
      <c r="K25" s="253"/>
      <c r="L25" s="253"/>
      <c r="M25" s="254"/>
      <c r="N25" s="10"/>
      <c r="O25" s="7"/>
      <c r="P25" s="7"/>
    </row>
    <row r="26" spans="1:16" s="6" customFormat="1" ht="124.5" customHeight="1" thickBot="1">
      <c r="A26" s="60">
        <v>6</v>
      </c>
      <c r="B26" s="70" t="s">
        <v>36</v>
      </c>
      <c r="C26" s="70" t="s">
        <v>71</v>
      </c>
      <c r="D26" s="71" t="s">
        <v>91</v>
      </c>
      <c r="E26" s="104">
        <v>8</v>
      </c>
      <c r="F26" s="131" t="s">
        <v>132</v>
      </c>
      <c r="G26" s="131">
        <v>4</v>
      </c>
      <c r="H26" s="80"/>
      <c r="I26" s="220"/>
      <c r="J26" s="80"/>
      <c r="K26" s="188" t="s">
        <v>2</v>
      </c>
      <c r="L26" s="66">
        <v>2</v>
      </c>
      <c r="M26" s="225" t="s">
        <v>166</v>
      </c>
      <c r="N26" s="10"/>
    </row>
    <row r="27" spans="1:16" s="7" customFormat="1" ht="144.75" thickBot="1">
      <c r="A27" s="60">
        <v>7</v>
      </c>
      <c r="B27" s="70" t="s">
        <v>37</v>
      </c>
      <c r="C27" s="70" t="s">
        <v>72</v>
      </c>
      <c r="D27" s="71" t="s">
        <v>92</v>
      </c>
      <c r="E27" s="104">
        <v>7</v>
      </c>
      <c r="F27" s="131" t="s">
        <v>123</v>
      </c>
      <c r="G27" s="131">
        <v>1</v>
      </c>
      <c r="H27" s="80">
        <v>2</v>
      </c>
      <c r="I27" s="220">
        <v>43234</v>
      </c>
      <c r="J27" s="80" t="s">
        <v>160</v>
      </c>
      <c r="K27" s="188" t="s">
        <v>108</v>
      </c>
      <c r="L27" s="66">
        <v>7</v>
      </c>
      <c r="M27" s="81"/>
      <c r="N27" s="10"/>
      <c r="O27" s="6"/>
      <c r="P27" s="6"/>
    </row>
    <row r="28" spans="1:16" s="6" customFormat="1" ht="72.75" thickBot="1">
      <c r="A28" s="60">
        <v>8</v>
      </c>
      <c r="B28" s="70" t="s">
        <v>38</v>
      </c>
      <c r="C28" s="62" t="s">
        <v>73</v>
      </c>
      <c r="D28" s="71" t="s">
        <v>93</v>
      </c>
      <c r="E28" s="104" t="s">
        <v>111</v>
      </c>
      <c r="F28" s="131" t="s">
        <v>111</v>
      </c>
      <c r="G28" s="131" t="s">
        <v>111</v>
      </c>
      <c r="H28" s="164"/>
      <c r="I28" s="164"/>
      <c r="J28" s="164"/>
      <c r="K28" s="188" t="s">
        <v>111</v>
      </c>
      <c r="L28" s="66"/>
      <c r="M28" s="81"/>
      <c r="N28" s="11"/>
    </row>
    <row r="29" spans="1:16" s="6" customFormat="1" ht="24" customHeight="1" thickBot="1">
      <c r="A29" s="274" t="s">
        <v>39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6"/>
      <c r="N29" s="11"/>
    </row>
    <row r="30" spans="1:16" s="6" customFormat="1" ht="33.75" customHeight="1">
      <c r="A30" s="265">
        <v>9</v>
      </c>
      <c r="B30" s="82" t="s">
        <v>40</v>
      </c>
      <c r="C30" s="346" t="s">
        <v>74</v>
      </c>
      <c r="D30" s="260" t="s">
        <v>114</v>
      </c>
      <c r="E30" s="33">
        <v>7</v>
      </c>
      <c r="F30" s="132"/>
      <c r="G30" s="132"/>
      <c r="H30" s="114"/>
      <c r="I30" s="114"/>
      <c r="J30" s="55"/>
      <c r="K30" s="216"/>
      <c r="L30" s="231">
        <v>1</v>
      </c>
      <c r="M30" s="228"/>
      <c r="N30" s="11"/>
    </row>
    <row r="31" spans="1:16" s="6" customFormat="1" ht="93" customHeight="1">
      <c r="A31" s="266"/>
      <c r="B31" s="49" t="s">
        <v>51</v>
      </c>
      <c r="C31" s="347"/>
      <c r="D31" s="261"/>
      <c r="E31" s="125">
        <v>2</v>
      </c>
      <c r="F31" s="133" t="s">
        <v>123</v>
      </c>
      <c r="G31" s="133">
        <v>1</v>
      </c>
      <c r="H31" s="116"/>
      <c r="I31" s="116"/>
      <c r="J31" s="217"/>
      <c r="K31" s="189" t="s">
        <v>2</v>
      </c>
      <c r="L31" s="232"/>
      <c r="M31" s="385" t="s">
        <v>167</v>
      </c>
      <c r="N31" s="10"/>
    </row>
    <row r="32" spans="1:16" s="6" customFormat="1" ht="85.5" customHeight="1">
      <c r="A32" s="266"/>
      <c r="B32" s="49" t="s">
        <v>52</v>
      </c>
      <c r="C32" s="347"/>
      <c r="D32" s="261"/>
      <c r="E32" s="126">
        <v>1</v>
      </c>
      <c r="F32" s="134" t="s">
        <v>123</v>
      </c>
      <c r="G32" s="134">
        <v>1</v>
      </c>
      <c r="H32" s="127"/>
      <c r="I32" s="221"/>
      <c r="J32" s="128"/>
      <c r="K32" s="190" t="s">
        <v>2</v>
      </c>
      <c r="L32" s="192">
        <v>0.5</v>
      </c>
      <c r="M32" s="385" t="s">
        <v>168</v>
      </c>
      <c r="N32" s="11"/>
    </row>
    <row r="33" spans="1:49" s="6" customFormat="1" ht="24.75" customHeight="1">
      <c r="A33" s="266"/>
      <c r="B33" s="272" t="s">
        <v>53</v>
      </c>
      <c r="C33" s="347"/>
      <c r="D33" s="261"/>
      <c r="E33" s="268">
        <v>4</v>
      </c>
      <c r="F33" s="290" t="s">
        <v>133</v>
      </c>
      <c r="G33" s="290">
        <v>2</v>
      </c>
      <c r="H33" s="292"/>
      <c r="I33" s="292"/>
      <c r="J33" s="292"/>
      <c r="K33" s="294"/>
      <c r="L33" s="296"/>
      <c r="M33" s="298" t="s">
        <v>171</v>
      </c>
      <c r="N33" s="11"/>
    </row>
    <row r="34" spans="1:49" s="6" customFormat="1" ht="41.25" customHeight="1" thickBot="1">
      <c r="A34" s="267"/>
      <c r="B34" s="273"/>
      <c r="C34" s="348"/>
      <c r="D34" s="349"/>
      <c r="E34" s="329"/>
      <c r="F34" s="291"/>
      <c r="G34" s="291"/>
      <c r="H34" s="293"/>
      <c r="I34" s="293"/>
      <c r="J34" s="293"/>
      <c r="K34" s="295"/>
      <c r="L34" s="297"/>
      <c r="M34" s="299"/>
      <c r="N34" s="10"/>
    </row>
    <row r="35" spans="1:49" s="6" customFormat="1" ht="27.75">
      <c r="A35" s="258">
        <v>10</v>
      </c>
      <c r="B35" s="83" t="s">
        <v>41</v>
      </c>
      <c r="C35" s="260" t="s">
        <v>75</v>
      </c>
      <c r="D35" s="262" t="s">
        <v>95</v>
      </c>
      <c r="E35" s="33">
        <v>8</v>
      </c>
      <c r="F35" s="132"/>
      <c r="G35" s="132"/>
      <c r="H35" s="114"/>
      <c r="I35" s="114"/>
      <c r="J35" s="55"/>
      <c r="K35" s="216"/>
      <c r="L35" s="226"/>
      <c r="M35" s="256"/>
      <c r="N35" s="10"/>
      <c r="O35" s="7"/>
      <c r="P35" s="7"/>
    </row>
    <row r="36" spans="1:49" s="6" customFormat="1" ht="37.5">
      <c r="A36" s="259"/>
      <c r="B36" s="31" t="s">
        <v>57</v>
      </c>
      <c r="C36" s="261"/>
      <c r="D36" s="263"/>
      <c r="E36" s="268">
        <v>3</v>
      </c>
      <c r="F36" s="135" t="s">
        <v>127</v>
      </c>
      <c r="G36" s="135">
        <v>1</v>
      </c>
      <c r="H36" s="129"/>
      <c r="I36" s="129"/>
      <c r="J36" s="130"/>
      <c r="K36" s="191"/>
      <c r="L36" s="227"/>
      <c r="M36" s="257"/>
      <c r="N36" s="11"/>
      <c r="O36" s="7"/>
      <c r="P36" s="7"/>
    </row>
    <row r="37" spans="1:49" s="7" customFormat="1" ht="54.75" customHeight="1">
      <c r="A37" s="259"/>
      <c r="B37" s="32" t="s">
        <v>56</v>
      </c>
      <c r="C37" s="261"/>
      <c r="D37" s="263"/>
      <c r="E37" s="269"/>
      <c r="F37" s="133" t="s">
        <v>111</v>
      </c>
      <c r="G37" s="133" t="s">
        <v>111</v>
      </c>
      <c r="H37" s="116"/>
      <c r="I37" s="116"/>
      <c r="J37" s="117"/>
      <c r="K37" s="189" t="s">
        <v>111</v>
      </c>
      <c r="L37" s="227"/>
      <c r="M37" s="257"/>
      <c r="N37" s="11"/>
      <c r="O37" s="6"/>
      <c r="P37" s="6"/>
    </row>
    <row r="38" spans="1:49" s="7" customFormat="1" ht="105.75" customHeight="1">
      <c r="A38" s="259"/>
      <c r="B38" s="30" t="s">
        <v>54</v>
      </c>
      <c r="C38" s="261"/>
      <c r="D38" s="263"/>
      <c r="E38" s="126">
        <v>2</v>
      </c>
      <c r="F38" s="134" t="s">
        <v>127</v>
      </c>
      <c r="G38" s="134">
        <v>1</v>
      </c>
      <c r="H38" s="127"/>
      <c r="I38" s="127"/>
      <c r="J38" s="128"/>
      <c r="K38" s="190"/>
      <c r="L38" s="227"/>
      <c r="M38" s="257"/>
      <c r="N38" s="10"/>
      <c r="O38" s="6"/>
      <c r="P38" s="6"/>
    </row>
    <row r="39" spans="1:49" s="6" customFormat="1" ht="110.25" customHeight="1" thickBot="1">
      <c r="A39" s="259"/>
      <c r="B39" s="58" t="s">
        <v>55</v>
      </c>
      <c r="C39" s="261"/>
      <c r="D39" s="263"/>
      <c r="E39" s="59">
        <v>3</v>
      </c>
      <c r="F39" s="136" t="s">
        <v>127</v>
      </c>
      <c r="G39" s="136">
        <v>1</v>
      </c>
      <c r="H39" s="115"/>
      <c r="I39" s="115"/>
      <c r="J39" s="57"/>
      <c r="K39" s="192"/>
      <c r="L39" s="227"/>
      <c r="M39" s="257"/>
      <c r="N39" s="10"/>
    </row>
    <row r="40" spans="1:49" s="6" customFormat="1" ht="27.75">
      <c r="A40" s="233">
        <v>11</v>
      </c>
      <c r="B40" s="112" t="s">
        <v>118</v>
      </c>
      <c r="C40" s="107"/>
      <c r="D40" s="103"/>
      <c r="E40" s="108">
        <v>7</v>
      </c>
      <c r="F40" s="132"/>
      <c r="G40" s="132"/>
      <c r="H40" s="236"/>
      <c r="I40" s="241"/>
      <c r="J40" s="236"/>
      <c r="K40" s="231" t="s">
        <v>2</v>
      </c>
      <c r="L40" s="231">
        <v>2</v>
      </c>
      <c r="M40" s="383" t="s">
        <v>169</v>
      </c>
      <c r="N40" s="10"/>
    </row>
    <row r="41" spans="1:49" s="6" customFormat="1" ht="90" customHeight="1">
      <c r="A41" s="234"/>
      <c r="B41" s="113" t="s">
        <v>119</v>
      </c>
      <c r="C41" s="243" t="s">
        <v>76</v>
      </c>
      <c r="D41" s="56" t="s">
        <v>96</v>
      </c>
      <c r="E41" s="125">
        <v>4</v>
      </c>
      <c r="F41" s="138" t="s">
        <v>123</v>
      </c>
      <c r="G41" s="133">
        <v>1</v>
      </c>
      <c r="H41" s="237"/>
      <c r="I41" s="237"/>
      <c r="J41" s="237"/>
      <c r="K41" s="242"/>
      <c r="L41" s="232"/>
      <c r="M41" s="271"/>
      <c r="N41" s="10"/>
    </row>
    <row r="42" spans="1:49" s="6" customFormat="1" ht="228" customHeight="1" thickBot="1">
      <c r="A42" s="235"/>
      <c r="B42" s="86" t="s">
        <v>42</v>
      </c>
      <c r="C42" s="244"/>
      <c r="D42" s="87" t="s">
        <v>97</v>
      </c>
      <c r="E42" s="84">
        <v>3</v>
      </c>
      <c r="F42" s="137" t="s">
        <v>131</v>
      </c>
      <c r="G42" s="137">
        <v>1</v>
      </c>
      <c r="H42" s="174"/>
      <c r="I42" s="170"/>
      <c r="J42" s="88"/>
      <c r="K42" s="183" t="s">
        <v>2</v>
      </c>
      <c r="L42" s="180">
        <v>1.5</v>
      </c>
      <c r="M42" s="89" t="s">
        <v>170</v>
      </c>
      <c r="N42" s="10"/>
    </row>
    <row r="43" spans="1:49" s="27" customFormat="1" ht="111" customHeight="1" thickBot="1">
      <c r="A43" s="90">
        <v>12</v>
      </c>
      <c r="B43" s="61" t="s">
        <v>43</v>
      </c>
      <c r="C43" s="91" t="s">
        <v>77</v>
      </c>
      <c r="D43" s="91" t="s">
        <v>99</v>
      </c>
      <c r="E43" s="109">
        <v>3</v>
      </c>
      <c r="F43" s="92" t="s">
        <v>127</v>
      </c>
      <c r="G43" s="92">
        <v>1</v>
      </c>
      <c r="H43" s="93"/>
      <c r="I43" s="93"/>
      <c r="J43" s="93"/>
      <c r="K43" s="94"/>
      <c r="L43" s="95"/>
      <c r="M43" s="9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1:49" s="27" customFormat="1" ht="93" customHeight="1" thickBot="1">
      <c r="A44" s="90">
        <v>13</v>
      </c>
      <c r="B44" s="70" t="s">
        <v>44</v>
      </c>
      <c r="C44" s="91" t="s">
        <v>94</v>
      </c>
      <c r="D44" s="91" t="s">
        <v>98</v>
      </c>
      <c r="E44" s="109">
        <v>3</v>
      </c>
      <c r="F44" s="92" t="s">
        <v>127</v>
      </c>
      <c r="G44" s="92">
        <v>1</v>
      </c>
      <c r="H44" s="93"/>
      <c r="I44" s="93"/>
      <c r="J44" s="93"/>
      <c r="K44" s="94"/>
      <c r="L44" s="95"/>
      <c r="M44" s="223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s="27" customFormat="1" ht="93.75">
      <c r="A45" s="255">
        <v>14</v>
      </c>
      <c r="B45" s="83" t="s">
        <v>45</v>
      </c>
      <c r="C45" s="270" t="s">
        <v>78</v>
      </c>
      <c r="D45" s="270" t="s">
        <v>100</v>
      </c>
      <c r="E45" s="108">
        <v>7</v>
      </c>
      <c r="F45" s="238" t="s">
        <v>121</v>
      </c>
      <c r="G45" s="238">
        <v>1</v>
      </c>
      <c r="H45" s="175">
        <v>1</v>
      </c>
      <c r="I45" s="171">
        <v>43101</v>
      </c>
      <c r="J45" s="85" t="s">
        <v>135</v>
      </c>
      <c r="K45" s="245" t="s">
        <v>110</v>
      </c>
      <c r="L45" s="245">
        <v>0</v>
      </c>
      <c r="M45" s="384" t="s">
        <v>136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1:49" s="27" customFormat="1" ht="24" customHeight="1">
      <c r="A46" s="234"/>
      <c r="B46" s="34" t="s">
        <v>46</v>
      </c>
      <c r="C46" s="243"/>
      <c r="D46" s="243"/>
      <c r="E46" s="110">
        <v>2</v>
      </c>
      <c r="F46" s="239"/>
      <c r="G46" s="239"/>
      <c r="H46" s="52"/>
      <c r="I46" s="52"/>
      <c r="J46" s="52"/>
      <c r="K46" s="246"/>
      <c r="L46" s="246"/>
      <c r="M46" s="22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27" customFormat="1" ht="38.25" customHeight="1">
      <c r="A47" s="234"/>
      <c r="B47" s="35" t="s">
        <v>47</v>
      </c>
      <c r="C47" s="243"/>
      <c r="D47" s="243"/>
      <c r="E47" s="110">
        <v>2</v>
      </c>
      <c r="F47" s="239"/>
      <c r="G47" s="239"/>
      <c r="H47" s="52"/>
      <c r="I47" s="52"/>
      <c r="J47" s="52"/>
      <c r="K47" s="246"/>
      <c r="L47" s="246"/>
      <c r="M47" s="229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1:49" s="27" customFormat="1" ht="24" customHeight="1">
      <c r="A48" s="234"/>
      <c r="B48" s="35" t="s">
        <v>48</v>
      </c>
      <c r="C48" s="243"/>
      <c r="D48" s="243"/>
      <c r="E48" s="110">
        <v>1</v>
      </c>
      <c r="F48" s="239"/>
      <c r="G48" s="239"/>
      <c r="H48" s="52"/>
      <c r="I48" s="52"/>
      <c r="J48" s="52"/>
      <c r="K48" s="246"/>
      <c r="L48" s="246"/>
      <c r="M48" s="229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1:49" s="27" customFormat="1" ht="24" customHeight="1" thickBot="1">
      <c r="A49" s="235"/>
      <c r="B49" s="97" t="s">
        <v>49</v>
      </c>
      <c r="C49" s="244"/>
      <c r="D49" s="244"/>
      <c r="E49" s="110">
        <v>2</v>
      </c>
      <c r="F49" s="240"/>
      <c r="G49" s="240"/>
      <c r="H49" s="88"/>
      <c r="I49" s="88"/>
      <c r="J49" s="88"/>
      <c r="K49" s="247"/>
      <c r="L49" s="247"/>
      <c r="M49" s="230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1:49" s="27" customFormat="1" ht="108.75" thickBot="1">
      <c r="A50" s="90">
        <v>15</v>
      </c>
      <c r="B50" s="70" t="s">
        <v>50</v>
      </c>
      <c r="C50" s="91" t="s">
        <v>79</v>
      </c>
      <c r="D50" s="91" t="s">
        <v>101</v>
      </c>
      <c r="E50" s="111">
        <v>5</v>
      </c>
      <c r="F50" s="92" t="s">
        <v>123</v>
      </c>
      <c r="G50" s="92">
        <v>1</v>
      </c>
      <c r="H50" s="93"/>
      <c r="I50" s="222"/>
      <c r="J50" s="93"/>
      <c r="K50" s="94" t="s">
        <v>2</v>
      </c>
      <c r="L50" s="94">
        <v>2</v>
      </c>
      <c r="M50" s="223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1:49" s="27" customFormat="1" ht="24" customHeight="1" thickBot="1">
      <c r="A51" s="252" t="s">
        <v>62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4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1:49" s="27" customFormat="1" ht="76.5" customHeight="1" thickBot="1">
      <c r="A52" s="90">
        <v>16</v>
      </c>
      <c r="B52" s="70" t="s">
        <v>58</v>
      </c>
      <c r="C52" s="70" t="s">
        <v>80</v>
      </c>
      <c r="D52" s="98" t="s">
        <v>102</v>
      </c>
      <c r="E52" s="109">
        <v>4</v>
      </c>
      <c r="F52" s="92" t="s">
        <v>125</v>
      </c>
      <c r="G52" s="92">
        <v>1</v>
      </c>
      <c r="H52" s="99"/>
      <c r="I52" s="99"/>
      <c r="J52" s="99"/>
      <c r="K52" s="94" t="s">
        <v>2</v>
      </c>
      <c r="L52" s="94">
        <v>2</v>
      </c>
      <c r="M52" s="223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1:49" s="27" customFormat="1" ht="144" customHeight="1" thickBot="1">
      <c r="A53" s="90">
        <v>17</v>
      </c>
      <c r="B53" s="70" t="s">
        <v>59</v>
      </c>
      <c r="C53" s="70" t="s">
        <v>81</v>
      </c>
      <c r="D53" s="98" t="s">
        <v>103</v>
      </c>
      <c r="E53" s="109">
        <v>6</v>
      </c>
      <c r="F53" s="92" t="s">
        <v>131</v>
      </c>
      <c r="G53" s="92">
        <v>12</v>
      </c>
      <c r="H53" s="99"/>
      <c r="I53" s="172"/>
      <c r="J53" s="99"/>
      <c r="K53" s="94" t="s">
        <v>2</v>
      </c>
      <c r="L53" s="94">
        <v>3</v>
      </c>
      <c r="M53" s="223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1:49" s="27" customFormat="1" ht="128.25" customHeight="1" thickBot="1">
      <c r="A54" s="90">
        <v>18</v>
      </c>
      <c r="B54" s="70" t="s">
        <v>60</v>
      </c>
      <c r="C54" s="101" t="s">
        <v>82</v>
      </c>
      <c r="D54" s="98" t="s">
        <v>104</v>
      </c>
      <c r="E54" s="109">
        <v>1</v>
      </c>
      <c r="F54" s="92" t="s">
        <v>131</v>
      </c>
      <c r="G54" s="92" t="s">
        <v>111</v>
      </c>
      <c r="H54" s="99"/>
      <c r="I54" s="172"/>
      <c r="J54" s="99"/>
      <c r="K54" s="94" t="s">
        <v>2</v>
      </c>
      <c r="L54" s="94">
        <v>0.75</v>
      </c>
      <c r="M54" s="100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1:49" s="27" customFormat="1" ht="75.75" thickBot="1">
      <c r="A55" s="90">
        <v>19</v>
      </c>
      <c r="B55" s="70" t="s">
        <v>61</v>
      </c>
      <c r="C55" s="70" t="s">
        <v>83</v>
      </c>
      <c r="D55" s="98" t="s">
        <v>105</v>
      </c>
      <c r="E55" s="109">
        <v>2</v>
      </c>
      <c r="F55" s="92" t="s">
        <v>131</v>
      </c>
      <c r="G55" s="92" t="s">
        <v>111</v>
      </c>
      <c r="H55" s="99"/>
      <c r="I55" s="172"/>
      <c r="J55" s="99"/>
      <c r="K55" s="94" t="s">
        <v>2</v>
      </c>
      <c r="L55" s="94">
        <v>1.5</v>
      </c>
      <c r="M55" s="100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1:49" s="27" customFormat="1" ht="155.25" customHeight="1" thickBot="1">
      <c r="A56" s="90">
        <v>20</v>
      </c>
      <c r="B56" s="70" t="s">
        <v>4</v>
      </c>
      <c r="C56" s="70" t="s">
        <v>84</v>
      </c>
      <c r="D56" s="102" t="s">
        <v>106</v>
      </c>
      <c r="E56" s="109">
        <v>2</v>
      </c>
      <c r="F56" s="92" t="s">
        <v>134</v>
      </c>
      <c r="G56" s="92">
        <v>1</v>
      </c>
      <c r="H56" s="99"/>
      <c r="I56" s="99"/>
      <c r="J56" s="99"/>
      <c r="K56" s="94"/>
      <c r="L56" s="94"/>
      <c r="M56" s="100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1:49" s="27" customFormat="1" ht="23.25" customHeight="1" thickBot="1">
      <c r="A57" s="36"/>
      <c r="B57" s="37"/>
      <c r="C57" s="37"/>
      <c r="D57" s="37"/>
      <c r="E57" s="37"/>
      <c r="F57" s="37"/>
      <c r="G57" s="37"/>
      <c r="H57" s="248" t="s">
        <v>112</v>
      </c>
      <c r="I57" s="248"/>
      <c r="J57" s="248"/>
      <c r="K57" s="248"/>
      <c r="L57" s="181">
        <f>L15+L16+L17+L21++L26+L27+L28+L35+L41+L43+L44+L45+L50+L52+L53+L54+L55+L56+L42+L22+L23+L24+L18+L20+L30+L32+L39+L38+L37+L36</f>
        <v>34.549999999999997</v>
      </c>
      <c r="M57" s="38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:49" s="27" customFormat="1" ht="23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194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1:49" s="27" customFormat="1" ht="204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194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:49" s="27" customFormat="1" ht="153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194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1:49" s="27" customFormat="1" ht="16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194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</sheetData>
  <protectedRanges>
    <protectedRange sqref="D52:F52" name="Actividad 13_4"/>
    <protectedRange sqref="D43:G44" name="Actividad 11_4"/>
    <protectedRange sqref="B39:M40" name="Actividad 10_4"/>
    <protectedRange sqref="B23:M23" name="Actividad 2_4"/>
    <protectedRange sqref="B26:C28" name="Actividad 4_4"/>
    <protectedRange sqref="B32:M32" name="Actividad 6_4"/>
    <protectedRange sqref="B33:M34 B35:J35 L35:M35" name="actividad 7_4"/>
    <protectedRange sqref="L30 B30:J30 B31:K31 M30:M31" name="Actividad 5_4"/>
    <protectedRange sqref="B24:M24" name="Actividad 3_4"/>
    <protectedRange sqref="B15:C22 L18 D22:M22 D21:J21 L21:M21 D18:K20 M18:M20 L20" name="Actividad 1_4"/>
    <protectedRange sqref="M55 I55:L56" name="Actividad 16_2_1"/>
    <protectedRange sqref="K54:M54" name="Actividad 15_2_1"/>
    <protectedRange sqref="K52:L52" name="Actividad 13_2_1"/>
    <protectedRange sqref="I43:M44" name="Actividad 11_2_1"/>
    <protectedRange sqref="H26:L28" name="Actividad 4_2_1"/>
    <protectedRange sqref="H16:L16 I15:L15 I17:L17" name="Actividad 1_2_1"/>
    <protectedRange sqref="K53:M53" name="Actividad 14_2_1"/>
    <protectedRange sqref="K58:M61" name="Actividad 17_2_1"/>
    <protectedRange sqref="N57:O57" name="Actividad 16_3_1"/>
    <protectedRange sqref="N56:O56" name="Actividad 15_3_1"/>
    <protectedRange sqref="N53:O53" name="Actividad 13_3_1"/>
    <protectedRange sqref="N44:O48" name="Actividad 11_3_1"/>
    <protectedRange sqref="N42" name="Actividad 10_3_1"/>
    <protectedRange sqref="N38" name="Actividad 8_3_1"/>
    <protectedRange sqref="N25" name="Actividad 2_3_1"/>
    <protectedRange sqref="M26:M28 N27:N30" name="Actividad 4_3_1"/>
    <protectedRange sqref="N34" name="Actividad 6_3_1"/>
    <protectedRange sqref="N31:N37" name="actividad 7_3_1"/>
    <protectedRange sqref="N31:N33" name="Actividad 5_3_1"/>
    <protectedRange sqref="N26" name="Actividad 3_3_1"/>
    <protectedRange sqref="M16:M17 N18:N24" name="Actividad 1_3_1"/>
    <protectedRange sqref="N41" name="Actividad 9_3_1"/>
    <protectedRange sqref="N49:O51" name="Actividad 12_3_1"/>
    <protectedRange sqref="N55:O55" name="Actividad 14_3_1"/>
    <protectedRange sqref="N59:O61" name="Actividad 17_3_1"/>
    <protectedRange sqref="L8 H2:H8 J2:J8 I2:I7" name="logo_2"/>
    <protectedRange sqref="A10:N10" name="nombre institucion_2"/>
    <protectedRange sqref="K21 K30 K35" name="Actividad 1_4_1"/>
  </protectedRanges>
  <autoFilter ref="A13:M57"/>
  <mergeCells count="73">
    <mergeCell ref="P9:S9"/>
    <mergeCell ref="R14:S14"/>
    <mergeCell ref="A1:P1"/>
    <mergeCell ref="E33:E34"/>
    <mergeCell ref="A10:N10"/>
    <mergeCell ref="A18:A20"/>
    <mergeCell ref="I8:K8"/>
    <mergeCell ref="E8:H8"/>
    <mergeCell ref="H12:J12"/>
    <mergeCell ref="A12:G12"/>
    <mergeCell ref="I9:K9"/>
    <mergeCell ref="C18:C20"/>
    <mergeCell ref="D18:D20"/>
    <mergeCell ref="C30:C34"/>
    <mergeCell ref="D30:D34"/>
    <mergeCell ref="A25:M25"/>
    <mergeCell ref="K12:M12"/>
    <mergeCell ref="E9:H9"/>
    <mergeCell ref="A14:M14"/>
    <mergeCell ref="A9:D9"/>
    <mergeCell ref="J18:J19"/>
    <mergeCell ref="K18:K19"/>
    <mergeCell ref="F18:F19"/>
    <mergeCell ref="G18:G19"/>
    <mergeCell ref="H18:H19"/>
    <mergeCell ref="I18:I19"/>
    <mergeCell ref="L18:L19"/>
    <mergeCell ref="J33:J34"/>
    <mergeCell ref="K33:K34"/>
    <mergeCell ref="L30:L31"/>
    <mergeCell ref="L33:L34"/>
    <mergeCell ref="M33:M34"/>
    <mergeCell ref="C21:C24"/>
    <mergeCell ref="F33:F34"/>
    <mergeCell ref="G33:G34"/>
    <mergeCell ref="H33:H34"/>
    <mergeCell ref="I33:I34"/>
    <mergeCell ref="L8:M8"/>
    <mergeCell ref="L9:M9"/>
    <mergeCell ref="A2:M2"/>
    <mergeCell ref="A3:M3"/>
    <mergeCell ref="A4:M4"/>
    <mergeCell ref="A5:M5"/>
    <mergeCell ref="A8:D8"/>
    <mergeCell ref="A7:M7"/>
    <mergeCell ref="H57:K57"/>
    <mergeCell ref="D21:D24"/>
    <mergeCell ref="A51:M51"/>
    <mergeCell ref="A45:A49"/>
    <mergeCell ref="M35:M39"/>
    <mergeCell ref="A35:A39"/>
    <mergeCell ref="C35:C39"/>
    <mergeCell ref="D35:D39"/>
    <mergeCell ref="A21:A24"/>
    <mergeCell ref="A30:A34"/>
    <mergeCell ref="E36:E37"/>
    <mergeCell ref="C45:C49"/>
    <mergeCell ref="D45:D49"/>
    <mergeCell ref="M40:M41"/>
    <mergeCell ref="B33:B34"/>
    <mergeCell ref="A29:M29"/>
    <mergeCell ref="M45:M49"/>
    <mergeCell ref="L40:L41"/>
    <mergeCell ref="A40:A42"/>
    <mergeCell ref="H40:H41"/>
    <mergeCell ref="F45:F49"/>
    <mergeCell ref="G45:G49"/>
    <mergeCell ref="I40:I41"/>
    <mergeCell ref="J40:J41"/>
    <mergeCell ref="K40:K41"/>
    <mergeCell ref="C41:C42"/>
    <mergeCell ref="K45:K49"/>
    <mergeCell ref="L45:L49"/>
  </mergeCells>
  <conditionalFormatting sqref="K28:L28">
    <cfRule type="expression" dxfId="38" priority="125" stopIfTrue="1">
      <formula>K28="NC"</formula>
    </cfRule>
    <cfRule type="expression" dxfId="37" priority="126" stopIfTrue="1">
      <formula>K28="PE"</formula>
    </cfRule>
    <cfRule type="expression" dxfId="36" priority="127" stopIfTrue="1">
      <formula>K28="PA"</formula>
    </cfRule>
    <cfRule type="expression" dxfId="35" priority="128" stopIfTrue="1">
      <formula>K28="C"</formula>
    </cfRule>
  </conditionalFormatting>
  <conditionalFormatting sqref="K15:L15">
    <cfRule type="expression" dxfId="34" priority="97" stopIfTrue="1">
      <formula>K15:K23="NC"</formula>
    </cfRule>
    <cfRule type="expression" dxfId="33" priority="98" stopIfTrue="1">
      <formula>K15:K23="PE"</formula>
    </cfRule>
    <cfRule type="expression" dxfId="32" priority="99" stopIfTrue="1">
      <formula>K15:K23="PA"</formula>
    </cfRule>
    <cfRule type="expression" dxfId="31" priority="100" stopIfTrue="1">
      <formula>K15:K23="C"</formula>
    </cfRule>
  </conditionalFormatting>
  <conditionalFormatting sqref="K26:L26">
    <cfRule type="expression" dxfId="30" priority="93" stopIfTrue="1">
      <formula>K26="NC"</formula>
    </cfRule>
    <cfRule type="expression" dxfId="29" priority="94" stopIfTrue="1">
      <formula>K26="PE"</formula>
    </cfRule>
    <cfRule type="expression" dxfId="28" priority="95" stopIfTrue="1">
      <formula>K26="PA"</formula>
    </cfRule>
    <cfRule type="expression" dxfId="27" priority="96" stopIfTrue="1">
      <formula>K26="C"</formula>
    </cfRule>
  </conditionalFormatting>
  <conditionalFormatting sqref="K27:L27">
    <cfRule type="expression" dxfId="26" priority="85" stopIfTrue="1">
      <formula>K27="NC"</formula>
    </cfRule>
    <cfRule type="expression" dxfId="25" priority="86" stopIfTrue="1">
      <formula>K27="PE"</formula>
    </cfRule>
    <cfRule type="expression" dxfId="24" priority="87" stopIfTrue="1">
      <formula>K27="PA"</formula>
    </cfRule>
    <cfRule type="expression" dxfId="23" priority="88" stopIfTrue="1">
      <formula>K27="C"</formula>
    </cfRule>
  </conditionalFormatting>
  <conditionalFormatting sqref="H1 H6">
    <cfRule type="containsText" dxfId="22" priority="21" operator="containsText" text="Sin empezar">
      <formula>NOT(ISERROR(SEARCH("Sin empezar",H1)))</formula>
    </cfRule>
    <cfRule type="containsText" dxfId="21" priority="22" stopIfTrue="1" operator="containsText" text="En progreso">
      <formula>NOT(ISERROR(SEARCH("En progreso",H1)))</formula>
    </cfRule>
    <cfRule type="containsText" dxfId="20" priority="23" stopIfTrue="1" operator="containsText" text="Completado">
      <formula>NOT(ISERROR(SEARCH("Completado",H1)))</formula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K15:K18 K26:K28 K31:K33 K52:K56 K42:K45 K50 K36:K40 K20 K22:K24">
    <cfRule type="containsText" dxfId="19" priority="20" operator="containsText" text="Cumplido">
      <formula>NOT(ISERROR(SEARCH("Cumplido",K15)))</formula>
    </cfRule>
  </conditionalFormatting>
  <conditionalFormatting sqref="K15:K18 K26:K28 K31:K33 K52:K56 K42:K45 K50 K36:K40 K20 K22:K24">
    <cfRule type="containsText" dxfId="18" priority="16" operator="containsText" text="N/A">
      <formula>NOT(ISERROR(SEARCH("N/A",K15)))</formula>
    </cfRule>
    <cfRule type="containsText" dxfId="17" priority="17" operator="containsText" text="No Cumplido">
      <formula>NOT(ISERROR(SEARCH("No Cumplido",K15)))</formula>
    </cfRule>
    <cfRule type="containsText" dxfId="16" priority="18" operator="containsText" text="Pendiente">
      <formula>NOT(ISERROR(SEARCH("Pendiente",K15)))</formula>
    </cfRule>
    <cfRule type="containsText" dxfId="15" priority="19" operator="containsText" text="Parcial">
      <formula>NOT(ISERROR(SEARCH("Parcial",K15)))</formula>
    </cfRule>
  </conditionalFormatting>
  <conditionalFormatting sqref="K21">
    <cfRule type="containsText" dxfId="14" priority="15" operator="containsText" text="Cumplido">
      <formula>NOT(ISERROR(SEARCH("Cumplido",K21)))</formula>
    </cfRule>
  </conditionalFormatting>
  <conditionalFormatting sqref="K21">
    <cfRule type="containsText" dxfId="13" priority="11" operator="containsText" text="N/A">
      <formula>NOT(ISERROR(SEARCH("N/A",K21)))</formula>
    </cfRule>
    <cfRule type="containsText" dxfId="12" priority="12" operator="containsText" text="No Cumplido">
      <formula>NOT(ISERROR(SEARCH("No Cumplido",K21)))</formula>
    </cfRule>
    <cfRule type="containsText" dxfId="11" priority="13" operator="containsText" text="Pendiente">
      <formula>NOT(ISERROR(SEARCH("Pendiente",K21)))</formula>
    </cfRule>
    <cfRule type="containsText" dxfId="10" priority="14" operator="containsText" text="Parcial">
      <formula>NOT(ISERROR(SEARCH("Parcial",K21)))</formula>
    </cfRule>
  </conditionalFormatting>
  <conditionalFormatting sqref="K30">
    <cfRule type="containsText" dxfId="9" priority="10" operator="containsText" text="Cumplido">
      <formula>NOT(ISERROR(SEARCH("Cumplido",K30)))</formula>
    </cfRule>
  </conditionalFormatting>
  <conditionalFormatting sqref="K30">
    <cfRule type="containsText" dxfId="8" priority="6" operator="containsText" text="N/A">
      <formula>NOT(ISERROR(SEARCH("N/A",K30)))</formula>
    </cfRule>
    <cfRule type="containsText" dxfId="7" priority="7" operator="containsText" text="No Cumplido">
      <formula>NOT(ISERROR(SEARCH("No Cumplido",K30)))</formula>
    </cfRule>
    <cfRule type="containsText" dxfId="6" priority="8" operator="containsText" text="Pendiente">
      <formula>NOT(ISERROR(SEARCH("Pendiente",K30)))</formula>
    </cfRule>
    <cfRule type="containsText" dxfId="5" priority="9" operator="containsText" text="Parcial">
      <formula>NOT(ISERROR(SEARCH("Parcial",K30)))</formula>
    </cfRule>
  </conditionalFormatting>
  <conditionalFormatting sqref="K35">
    <cfRule type="containsText" dxfId="4" priority="5" operator="containsText" text="Cumplido">
      <formula>NOT(ISERROR(SEARCH("Cumplido",K35)))</formula>
    </cfRule>
  </conditionalFormatting>
  <conditionalFormatting sqref="K35">
    <cfRule type="containsText" dxfId="3" priority="1" operator="containsText" text="N/A">
      <formula>NOT(ISERROR(SEARCH("N/A",K35)))</formula>
    </cfRule>
    <cfRule type="containsText" dxfId="2" priority="2" operator="containsText" text="No Cumplido">
      <formula>NOT(ISERROR(SEARCH("No Cumplido",K35)))</formula>
    </cfRule>
    <cfRule type="containsText" dxfId="1" priority="3" operator="containsText" text="Pendiente">
      <formula>NOT(ISERROR(SEARCH("Pendiente",K35)))</formula>
    </cfRule>
    <cfRule type="containsText" dxfId="0" priority="4" operator="containsText" text="Parcial">
      <formula>NOT(ISERROR(SEARCH("Parcial",K35)))</formula>
    </cfRule>
  </conditionalFormatting>
  <dataValidations count="59">
    <dataValidation type="custom" allowBlank="1" showInputMessage="1" showErrorMessage="1" error="Estos datos no deben modificarse." sqref="C56 C54">
      <formula1>C54</formula1>
    </dataValidation>
    <dataValidation type="custom" allowBlank="1" showInputMessage="1" showErrorMessage="1" error="Estos datos no deben ser modificados." sqref="C53">
      <formula1>C52</formula1>
    </dataValidation>
    <dataValidation type="custom" showInputMessage="1" showErrorMessage="1" error="Estos datos no deben modificarse." sqref="D52:D55">
      <formula1>D52</formula1>
    </dataValidation>
    <dataValidation type="custom" allowBlank="1" showInputMessage="1" showErrorMessage="1" error="Esta información no puede modificarse._x000a_" sqref="B28 B35 C15 C35:C42 D30:D34 C45:D49">
      <formula1>B15</formula1>
    </dataValidation>
    <dataValidation type="custom" showInputMessage="1" showErrorMessage="1" error="Esta información no puede modificarse._x000a_" sqref="D15:D24">
      <formula1>SUM(D15:D23)</formula1>
    </dataValidation>
    <dataValidation type="custom" allowBlank="1" showInputMessage="1" showErrorMessage="1" sqref="B15:B24">
      <formula1>SUM(B15:B24)</formula1>
    </dataValidation>
    <dataValidation type="custom" allowBlank="1" showInputMessage="1" showErrorMessage="1" error="Esta información no puede modificarse._x000a_" sqref="B26 C26:C28">
      <formula1>SUM(B26:B28)</formula1>
    </dataValidation>
    <dataValidation type="custom" allowBlank="1" showInputMessage="1" showErrorMessage="1" error="Esta información no puede modificarse._x000a_" sqref="B27 C43:C44">
      <formula1>SUM(B27:B28)</formula1>
    </dataValidation>
    <dataValidation type="custom" allowBlank="1" showInputMessage="1" showErrorMessage="1" error="Esta información no puede modificarse._x000a_" sqref="B30:B34 B52:B56">
      <formula1>SUM(B30:B34)</formula1>
    </dataValidation>
    <dataValidation type="custom" allowBlank="1" showInputMessage="1" showErrorMessage="1" error="Esta información no puede modificarse._x000a_" sqref="C16:C17 C21:C24">
      <formula1>SUM(C16:C24)</formula1>
    </dataValidation>
    <dataValidation type="custom" allowBlank="1" showInputMessage="1" showErrorMessage="1" sqref="C18:C20 K21 K30 K35">
      <formula1>C18</formula1>
    </dataValidation>
    <dataValidation type="whole" showInputMessage="1" showErrorMessage="1" sqref="E15">
      <formula1>3</formula1>
      <formula2>3</formula2>
    </dataValidation>
    <dataValidation type="whole" showInputMessage="1" showErrorMessage="1" sqref="E16 E30">
      <formula1>7</formula1>
      <formula2>7</formula2>
    </dataValidation>
    <dataValidation type="whole" allowBlank="1" showInputMessage="1" showErrorMessage="1" sqref="E17 E45 E27">
      <formula1>7</formula1>
      <formula2>7</formula2>
    </dataValidation>
    <dataValidation type="whole" allowBlank="1" showInputMessage="1" showErrorMessage="1" sqref="E18 E24 E36:E37 E42:E44 E39">
      <formula1>3</formula1>
      <formula2>3</formula2>
    </dataValidation>
    <dataValidation type="whole" allowBlank="1" showInputMessage="1" showErrorMessage="1" sqref="E19 E32 E48 E54">
      <formula1>1</formula1>
      <formula2>1</formula2>
    </dataValidation>
    <dataValidation type="whole" allowBlank="1" showInputMessage="1" showErrorMessage="1" sqref="E20 E23 E31 E38 E46:E47 E49 E55:E56">
      <formula1>2</formula1>
      <formula2>2</formula2>
    </dataValidation>
    <dataValidation type="whole" allowBlank="1" showInputMessage="1" showErrorMessage="1" sqref="E21">
      <formula1>10</formula1>
      <formula2>10</formula2>
    </dataValidation>
    <dataValidation type="whole" allowBlank="1" showInputMessage="1" showErrorMessage="1" sqref="E22 E50">
      <formula1>5</formula1>
      <formula2>5</formula2>
    </dataValidation>
    <dataValidation type="custom" showInputMessage="1" showErrorMessage="1" error="Esta información no puede modificarse._x000a_" sqref="D26:D28">
      <formula1>SUM(D26:D28)</formula1>
    </dataValidation>
    <dataValidation type="whole" allowBlank="1" showInputMessage="1" showErrorMessage="1" sqref="E26 E35">
      <formula1>8</formula1>
      <formula2>8</formula2>
    </dataValidation>
    <dataValidation type="custom" allowBlank="1" showInputMessage="1" showErrorMessage="1" error="Esta información no puede modificarse._x000a_" sqref="C50 C52 C55 D56">
      <formula1>SUM(B44,B46,B49,C50)</formula1>
    </dataValidation>
    <dataValidation type="custom" showInputMessage="1" showErrorMessage="1" error="Esta información no puede modificarse._x000a_" sqref="D35:D40">
      <formula1>D35</formula1>
    </dataValidation>
    <dataValidation type="custom" allowBlank="1" showInputMessage="1" showErrorMessage="1" error="Esta información no puede modificarse._x000a_" sqref="D50 D41:D44">
      <formula1>SUM(D44,D43,D42,D41,D50)</formula1>
    </dataValidation>
    <dataValidation type="whole" allowBlank="1" showInputMessage="1" showErrorMessage="1" sqref="E33:E34 E41 E52">
      <formula1>4</formula1>
      <formula2>4</formula2>
    </dataValidation>
    <dataValidation type="whole" allowBlank="1" showInputMessage="1" showErrorMessage="1" sqref="E53">
      <formula1>6</formula1>
      <formula2>6</formula2>
    </dataValidation>
    <dataValidation type="decimal" operator="lessThanOrEqual" allowBlank="1" showInputMessage="1" showErrorMessage="1" sqref="L54">
      <formula1>0.75</formula1>
    </dataValidation>
    <dataValidation type="whole" operator="lessThanOrEqual" allowBlank="1" showInputMessage="1" showErrorMessage="1" sqref="L28 L56">
      <formula1>2</formula1>
    </dataValidation>
    <dataValidation type="whole" operator="lessThanOrEqual" allowBlank="1" showInputMessage="1" showErrorMessage="1" sqref="L43:L44 L20">
      <formula1>3</formula1>
    </dataValidation>
    <dataValidation type="whole" operator="lessThanOrEqual" allowBlank="1" showInputMessage="1" showErrorMessage="1" sqref="L52">
      <formula1>4</formula1>
    </dataValidation>
    <dataValidation type="whole" operator="lessThanOrEqual" allowBlank="1" showInputMessage="1" showErrorMessage="1" sqref="L50">
      <formula1>5</formula1>
    </dataValidation>
    <dataValidation type="whole" operator="lessThanOrEqual" allowBlank="1" showInputMessage="1" showErrorMessage="1" sqref="L53">
      <formula1>6</formula1>
    </dataValidation>
    <dataValidation type="whole" operator="lessThanOrEqual" allowBlank="1" showInputMessage="1" showErrorMessage="1" sqref="L16:L17 L45:L49 L27 L30 L33">
      <formula1>7</formula1>
    </dataValidation>
    <dataValidation type="whole" operator="lessThanOrEqual" allowBlank="1" showInputMessage="1" showErrorMessage="1" sqref="L35:L40">
      <formula1>8</formula1>
    </dataValidation>
    <dataValidation type="whole" operator="lessThanOrEqual" allowBlank="1" showInputMessage="1" showErrorMessage="1" sqref="L26 L21:L24">
      <formula1>10</formula1>
    </dataValidation>
    <dataValidation type="custom" allowBlank="1" showInputMessage="1" showErrorMessage="1" error="Esta información no puede modificarse._x000a_" sqref="B36:B40">
      <formula1>SUM(B35:B50)</formula1>
    </dataValidation>
    <dataValidation type="custom" allowBlank="1" showInputMessage="1" showErrorMessage="1" error="Esta información no puede modificarse._x000a_" sqref="B41">
      <formula1>SUM(B39:B54)</formula1>
    </dataValidation>
    <dataValidation type="custom" allowBlank="1" showInputMessage="1" showErrorMessage="1" error="Esta información no puede modificarse._x000a_" sqref="B42:B50">
      <formula1>SUM(B41:B55)</formula1>
    </dataValidation>
    <dataValidation type="custom" allowBlank="1" showInputMessage="1" showErrorMessage="1" error="Esta información no puede modificarse._x000a_" sqref="C30:C34">
      <formula1>SUM(C30:C50)</formula1>
    </dataValidation>
    <dataValidation type="list" allowBlank="1" showInputMessage="1" showErrorMessage="1" sqref="N41:N42 N25:N38">
      <formula1>$Q$15:$Q$15</formula1>
    </dataValidation>
    <dataValidation type="custom" allowBlank="1" showInputMessage="1" showErrorMessage="1" sqref="E28:G28 F37:G37 G54:G55">
      <formula1>"N/A"</formula1>
    </dataValidation>
    <dataValidation type="custom" allowBlank="1" showInputMessage="1" showErrorMessage="1" sqref="F45:F49">
      <formula1>"T1"</formula1>
    </dataValidation>
    <dataValidation type="custom" allowBlank="1" showInputMessage="1" showErrorMessage="1" sqref="F15">
      <formula1>"T1/T2"</formula1>
    </dataValidation>
    <dataValidation type="custom" allowBlank="1" showInputMessage="1" showErrorMessage="1" sqref="F18:F19 F22 F42 F53:F55">
      <formula1>"T1/T2/T3/T4"</formula1>
    </dataValidation>
    <dataValidation type="custom" allowBlank="1" showInputMessage="1" showErrorMessage="1" sqref="F16 F27 F31:F32 F41 F50">
      <formula1>"T2"</formula1>
    </dataValidation>
    <dataValidation type="custom" allowBlank="1" showInputMessage="1" showErrorMessage="1" sqref="F26">
      <formula1>"T2/T3/T4"</formula1>
    </dataValidation>
    <dataValidation type="custom" allowBlank="1" showInputMessage="1" showErrorMessage="1" sqref="F33:F34">
      <formula1>"T2/T4"</formula1>
    </dataValidation>
    <dataValidation type="custom" allowBlank="1" showInputMessage="1" showErrorMessage="1" sqref="F20 F23:F24 F52">
      <formula1>"T3"</formula1>
    </dataValidation>
    <dataValidation type="custom" allowBlank="1" showInputMessage="1" showErrorMessage="1" sqref="F56">
      <formula1>"T3/T4"</formula1>
    </dataValidation>
    <dataValidation type="custom" allowBlank="1" showInputMessage="1" showErrorMessage="1" sqref="F17 F36 F38:F39 F43">
      <formula1>"T4"</formula1>
    </dataValidation>
    <dataValidation type="whole" operator="equal" allowBlank="1" showInputMessage="1" showErrorMessage="1" sqref="G16:G19 G22:G24 G27 G31:G32 G36 G38:G39 G41:G50 G52 G56">
      <formula1>1</formula1>
    </dataValidation>
    <dataValidation type="whole" operator="equal" allowBlank="1" showInputMessage="1" showErrorMessage="1" sqref="G15 G20 G33:G34">
      <formula1>2</formula1>
    </dataValidation>
    <dataValidation type="whole" operator="equal" allowBlank="1" showInputMessage="1" showErrorMessage="1" sqref="G26">
      <formula1>4</formula1>
    </dataValidation>
    <dataValidation type="whole" operator="equal" allowBlank="1" showInputMessage="1" showErrorMessage="1" sqref="G53">
      <formula1>12</formula1>
    </dataValidation>
    <dataValidation type="decimal" operator="lessThanOrEqual" allowBlank="1" showInputMessage="1" showErrorMessage="1" sqref="L55">
      <formula1>1.5</formula1>
    </dataValidation>
    <dataValidation type="decimal" operator="lessThanOrEqual" allowBlank="1" showInputMessage="1" showErrorMessage="1" sqref="L15">
      <formula1>3</formula1>
    </dataValidation>
    <dataValidation type="decimal" operator="lessThanOrEqual" allowBlank="1" showInputMessage="1" showErrorMessage="1" sqref="L42">
      <formula1>1.5</formula1>
    </dataValidation>
    <dataValidation type="decimal" operator="lessThanOrEqual" allowBlank="1" showInputMessage="1" showErrorMessage="1" sqref="L18:L19">
      <formula1>0.3</formula1>
    </dataValidation>
    <dataValidation type="decimal" operator="lessThanOrEqual" allowBlank="1" showInputMessage="1" showErrorMessage="1" sqref="L32">
      <formula1>0.5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2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K31:K33 K26:K28 K52:K56 K50 K42:K45 K22:K24 K15:K18 K20 K36:K40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>
      <selection activeCell="I19" sqref="I19"/>
    </sheetView>
  </sheetViews>
  <sheetFormatPr baseColWidth="10" defaultColWidth="11.42578125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23.28515625" customWidth="1"/>
  </cols>
  <sheetData>
    <row r="2" spans="2:11" ht="21">
      <c r="B2" s="368" t="s">
        <v>137</v>
      </c>
      <c r="C2" s="368"/>
      <c r="D2" s="368"/>
      <c r="E2" s="368"/>
      <c r="F2" s="368"/>
      <c r="G2" s="368"/>
      <c r="H2" s="368"/>
      <c r="I2" s="368"/>
      <c r="J2" s="368"/>
      <c r="K2" s="368"/>
    </row>
    <row r="3" spans="2:11" ht="15.75" thickBot="1"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2:11">
      <c r="B4" s="369" t="s">
        <v>138</v>
      </c>
      <c r="C4" s="371" t="s">
        <v>139</v>
      </c>
      <c r="D4" s="372"/>
      <c r="E4" s="373" t="s">
        <v>140</v>
      </c>
      <c r="F4" s="373"/>
      <c r="G4" s="373"/>
      <c r="H4" s="373"/>
      <c r="I4" s="372"/>
      <c r="J4" s="374"/>
      <c r="K4" s="376" t="s">
        <v>141</v>
      </c>
    </row>
    <row r="5" spans="2:11" ht="26.25" thickBot="1">
      <c r="B5" s="370"/>
      <c r="C5" s="378" t="s">
        <v>142</v>
      </c>
      <c r="D5" s="379"/>
      <c r="E5" s="196" t="s">
        <v>143</v>
      </c>
      <c r="F5" s="197" t="s">
        <v>144</v>
      </c>
      <c r="G5" s="198" t="s">
        <v>145</v>
      </c>
      <c r="H5" s="199" t="s">
        <v>146</v>
      </c>
      <c r="I5" s="200" t="s">
        <v>111</v>
      </c>
      <c r="J5" s="375"/>
      <c r="K5" s="377"/>
    </row>
    <row r="6" spans="2:11">
      <c r="B6" s="201">
        <v>1</v>
      </c>
      <c r="C6" s="380" t="s">
        <v>147</v>
      </c>
      <c r="D6" s="381"/>
      <c r="E6" s="202">
        <f>COUNTIF('Evaluación PT 2018'!K15:K24,"Cumplido ")</f>
        <v>2</v>
      </c>
      <c r="F6" s="203">
        <f>+COUNTIF('Evaluación PT 2018'!K15:K24,"Parcial")</f>
        <v>3</v>
      </c>
      <c r="G6" s="203">
        <f>+COUNTIF('Evaluación PT 2018'!K15:K24,"Pendiente")</f>
        <v>0</v>
      </c>
      <c r="H6" s="204">
        <f>+COUNTIF('Evaluación PT 2018'!K15:K24,"No cumplido")</f>
        <v>2</v>
      </c>
      <c r="I6" s="203">
        <f>+COUNTIF('Evaluación PT 2018'!K15:K24,"N/A")</f>
        <v>0</v>
      </c>
      <c r="J6" s="375"/>
      <c r="K6" s="364">
        <f>'Evaluación PT 2018'!L57</f>
        <v>34.549999999999997</v>
      </c>
    </row>
    <row r="7" spans="2:11">
      <c r="B7" s="205">
        <v>2</v>
      </c>
      <c r="C7" s="356" t="s">
        <v>148</v>
      </c>
      <c r="D7" s="357"/>
      <c r="E7" s="202">
        <f>COUNTIF('Evaluación PT 2018'!K26:K28,"Cumplido ")</f>
        <v>1</v>
      </c>
      <c r="F7" s="203">
        <f>+COUNTIF('Evaluación PT 2018'!K26:K28,"Parcial")</f>
        <v>1</v>
      </c>
      <c r="G7" s="203">
        <f>+COUNTIF('Evaluación PT 2018'!K26:K28,"Pendiente")</f>
        <v>0</v>
      </c>
      <c r="H7" s="206">
        <f>+COUNTIF('Evaluación PT 2018'!K26:K28,"No cumplido")</f>
        <v>0</v>
      </c>
      <c r="I7" s="207">
        <f>+COUNTIF('Evaluación PT 2018'!K26:K28,"N/A")</f>
        <v>1</v>
      </c>
      <c r="J7" s="375"/>
      <c r="K7" s="382"/>
    </row>
    <row r="8" spans="2:11">
      <c r="B8" s="205">
        <v>3</v>
      </c>
      <c r="C8" s="356" t="s">
        <v>149</v>
      </c>
      <c r="D8" s="357"/>
      <c r="E8" s="202">
        <f>COUNTIF('Evaluación PT 2018'!K30:K50,"Cumplido ")</f>
        <v>0</v>
      </c>
      <c r="F8" s="203">
        <f>+COUNTIF('Evaluación PT 2018'!K30:K50,"Parcial")</f>
        <v>5</v>
      </c>
      <c r="G8" s="203">
        <f>+COUNTIF('Evaluación PT 2018'!K30:K50,"Pendiente")</f>
        <v>0</v>
      </c>
      <c r="H8" s="206">
        <f>+COUNTIF('Evaluación PT 2018'!K30:K50,"No cumplido")</f>
        <v>1</v>
      </c>
      <c r="I8" s="207">
        <f>+COUNTIF('Evaluación PT 2018'!K30:K50,"N/A")</f>
        <v>1</v>
      </c>
      <c r="J8" s="375"/>
      <c r="K8" s="358" t="s">
        <v>155</v>
      </c>
    </row>
    <row r="9" spans="2:11" ht="30" customHeight="1">
      <c r="B9" s="205">
        <v>4</v>
      </c>
      <c r="C9" s="356" t="s">
        <v>150</v>
      </c>
      <c r="D9" s="357"/>
      <c r="E9" s="202">
        <f>COUNTIF('Evaluación PT 2018'!K52:K56,"Cumplido ")</f>
        <v>0</v>
      </c>
      <c r="F9" s="203">
        <f>+COUNTIF('Evaluación PT 2018'!K52:K56,"Parcial")</f>
        <v>4</v>
      </c>
      <c r="G9" s="203">
        <f>+COUNTIF('Evaluación PT 2018'!K52:K56,"Pendiente")</f>
        <v>0</v>
      </c>
      <c r="H9" s="206">
        <f>+COUNTIF('Evaluación PT 2018'!K52:K56,"No cumplido")</f>
        <v>0</v>
      </c>
      <c r="I9" s="207">
        <f>+COUNTIF('Evaluación PT 2018'!K52:K56,"N/A")</f>
        <v>0</v>
      </c>
      <c r="J9" s="375"/>
      <c r="K9" s="359"/>
    </row>
    <row r="10" spans="2:11">
      <c r="B10" s="360" t="s">
        <v>151</v>
      </c>
      <c r="C10" s="361"/>
      <c r="D10" s="362"/>
      <c r="E10" s="208">
        <f>SUM(E6:E9)</f>
        <v>3</v>
      </c>
      <c r="F10" s="208">
        <f t="shared" ref="F10:I10" si="0">SUM(F6:F9)</f>
        <v>13</v>
      </c>
      <c r="G10" s="208">
        <f t="shared" si="0"/>
        <v>0</v>
      </c>
      <c r="H10" s="208">
        <f t="shared" si="0"/>
        <v>3</v>
      </c>
      <c r="I10" s="208">
        <f t="shared" si="0"/>
        <v>2</v>
      </c>
      <c r="J10" s="209">
        <f>SUM(E10:I10)</f>
        <v>21</v>
      </c>
      <c r="K10" s="363">
        <v>2.375</v>
      </c>
    </row>
    <row r="11" spans="2:11">
      <c r="B11" s="365" t="s">
        <v>152</v>
      </c>
      <c r="C11" s="366"/>
      <c r="D11" s="367"/>
      <c r="E11" s="210">
        <f>+E10/J10</f>
        <v>0.14285714285714285</v>
      </c>
      <c r="F11" s="211">
        <f>+F10/J10</f>
        <v>0.61904761904761907</v>
      </c>
      <c r="G11" s="211">
        <f>+G10/J10</f>
        <v>0</v>
      </c>
      <c r="H11" s="212">
        <f>+H10/J10</f>
        <v>0.14285714285714285</v>
      </c>
      <c r="I11" s="213">
        <f>+I10/J10</f>
        <v>9.5238095238095233E-2</v>
      </c>
      <c r="J11" s="214">
        <f>SUM(E11:I11)</f>
        <v>0.99999999999999989</v>
      </c>
      <c r="K11" s="364"/>
    </row>
    <row r="12" spans="2:11" ht="15.75" thickBot="1">
      <c r="B12" s="351" t="s">
        <v>153</v>
      </c>
      <c r="C12" s="352"/>
      <c r="D12" s="353"/>
      <c r="E12" s="354"/>
      <c r="F12" s="354"/>
      <c r="G12" s="354"/>
      <c r="H12" s="354"/>
      <c r="I12" s="354"/>
      <c r="J12" s="354"/>
      <c r="K12" s="215">
        <f>K6-K10</f>
        <v>32.174999999999997</v>
      </c>
    </row>
    <row r="13" spans="2:11">
      <c r="B13" s="355" t="s">
        <v>154</v>
      </c>
      <c r="C13" s="355"/>
      <c r="D13" s="355"/>
      <c r="E13" s="355"/>
      <c r="F13" s="355"/>
      <c r="G13" s="355"/>
      <c r="H13" s="355"/>
      <c r="I13" s="355"/>
      <c r="J13" s="355"/>
      <c r="K13" s="355"/>
    </row>
  </sheetData>
  <mergeCells count="19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topLeftCell="A10" workbookViewId="0">
      <selection activeCell="E16" sqref="E16"/>
    </sheetView>
  </sheetViews>
  <sheetFormatPr baseColWidth="10" defaultColWidth="11.42578125" defaultRowHeight="15"/>
  <cols>
    <col min="2" max="2" width="0" hidden="1" customWidth="1"/>
  </cols>
  <sheetData>
    <row r="2" spans="2:2" ht="18.75">
      <c r="B2" s="50" t="s">
        <v>108</v>
      </c>
    </row>
    <row r="3" spans="2:2" ht="18.75">
      <c r="B3" s="50" t="s">
        <v>2</v>
      </c>
    </row>
    <row r="4" spans="2:2" ht="18.75">
      <c r="B4" s="50" t="s">
        <v>109</v>
      </c>
    </row>
    <row r="5" spans="2:2" ht="18.75">
      <c r="B5" s="50" t="s">
        <v>110</v>
      </c>
    </row>
    <row r="6" spans="2:2" ht="18.75">
      <c r="B6" s="5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libre aseso a la inf</cp:lastModifiedBy>
  <cp:lastPrinted>2018-02-28T17:38:19Z</cp:lastPrinted>
  <dcterms:created xsi:type="dcterms:W3CDTF">2014-10-03T18:34:35Z</dcterms:created>
  <dcterms:modified xsi:type="dcterms:W3CDTF">2019-03-12T19:35:30Z</dcterms:modified>
</cp:coreProperties>
</file>