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3\Balances Libre Acceso\10 Octubre\"/>
    </mc:Choice>
  </mc:AlternateContent>
  <bookViews>
    <workbookView xWindow="0" yWindow="0" windowWidth="23040" windowHeight="8448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54" i="1"/>
  <c r="D28" i="1"/>
  <c r="D18" i="1"/>
  <c r="D12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C18" i="2" l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9" i="3" l="1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<sst xmlns="http://schemas.openxmlformats.org/spreadsheetml/2006/main" count="287" uniqueCount="110">
  <si>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</si>
  <si>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</si>
  <si>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</si>
  <si>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</si>
  <si>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</si>
  <si>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</si>
  <si>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</si>
  <si>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</si>
  <si>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</si>
  <si>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</si>
  <si>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</si>
  <si>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</si>
  <si>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</si>
  <si>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</si>
  <si>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</si>
  <si>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</si>
  <si>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</si>
  <si>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</si>
  <si>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</si>
  <si>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</si>
  <si>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</si>
  <si>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</si>
  <si>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</si>
  <si>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</si>
  <si>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</si>
  <si>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</si>
  <si>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</si>
  <si>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</si>
  <si>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</si>
  <si>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</si>
  <si>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</si>
  <si>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</si>
  <si>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</si>
  <si>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</si>
  <si>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</si>
  <si>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</si>
  <si>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</si>
  <si>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</si>
  <si>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</si>
  <si>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</si>
  <si>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</si>
  <si>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</si>
  <si>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</si>
  <si>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</si>
  <si>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</si>
  <si>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</si>
  <si>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</si>
  <si>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</si>
  <si>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</si>
  <si>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</si>
  <si>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</si>
  <si>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</si>
  <si>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</si>
  <si>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</si>
  <si>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</si>
  <si>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</si>
  <si>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</si>
  <si>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</si>
  <si>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</si>
  <si>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</si>
  <si>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</si>
  <si>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</si>
  <si>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</si>
  <si>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</si>
  <si>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</si>
  <si>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</si>
  <si>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</si>
  <si>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</si>
  <si>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</si>
  <si>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</si>
  <si>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</si>
  <si>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</si>
  <si>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</si>
  <si>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</si>
  <si>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</si>
  <si>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</si>
  <si>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</si>
  <si>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</si>
  <si>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</si>
  <si>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</si>
  <si>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</si>
  <si>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</si>
  <si>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</si>
  <si>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</si>
  <si>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</si>
  <si>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</si>
  <si>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</si>
  <si>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</si>
  <si>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</si>
  <si>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</si>
  <si>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</si>
  <si>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</si>
  <si>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</si>
  <si>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</si>
  <si>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</si>
  <si>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</si>
  <si>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</si>
  <si>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</si>
  <si>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</si>
  <si>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</si>
  <si>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</si>
  <si>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</si>
  <si>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</si>
  <si>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</si>
  <si>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</si>
  <si>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</si>
  <si>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</si>
  <si>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Xs</t>
  </si>
  <si>
    <t>Fecha de registro hasta el 31 de Octubre 2023</t>
  </si>
  <si>
    <t>Fecha de Imputación hasta el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</si>
</sst>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739140</xdr:colOff>
      <xdr:row>3</xdr:row>
      <xdr:rowOff>230505</xdr:rowOff>
    </xdr:from>
    <xdr:to>
      <xdr:col>1</xdr:col>
      <xdr:colOff>1844040</xdr:colOff>
      <xdr:row>6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95440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workbookViewId="0">
      <selection activeCell="G5" sqref="G5"/>
    </sheetView>
  </sheetViews>
  <sheetFormatPr baseColWidth="10" defaultColWidth="11.44140625" defaultRowHeight="14.4" x14ac:dyDescent="0.3"/>
  <cols>
    <col min="2" max="2" width="105.6640625" customWidth="1"/>
    <col min="3" max="3" width="17.5546875" customWidth="1"/>
    <col min="4" max="4" width="16.6640625" customWidth="1"/>
  </cols>
  <sheetData>
    <row r="3" spans="1:15" ht="28.5" customHeight="1" x14ac:dyDescent="0.3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3">
      <c r="B10" s="36"/>
      <c r="C10" s="38"/>
      <c r="D10" s="38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268898993</v>
      </c>
      <c r="D12" s="4">
        <f>SUM(D13:D17)</f>
        <v>8120000</v>
      </c>
      <c r="E12" s="7"/>
    </row>
    <row r="13" spans="1:15" x14ac:dyDescent="0.3">
      <c r="B13" s="5" t="s">
        <v>2</v>
      </c>
      <c r="C13" s="4">
        <f>'P2 Presupuesto Aprobado-Ejec '!B13</f>
        <v>218724648</v>
      </c>
      <c r="D13" s="4">
        <f>'P2 Presupuesto Aprobado-Ejec '!C13</f>
        <v>7961028</v>
      </c>
      <c r="E13" s="7"/>
    </row>
    <row r="14" spans="1:15" x14ac:dyDescent="0.3">
      <c r="B14" s="5" t="s">
        <v>3</v>
      </c>
      <c r="C14" s="4">
        <f>'P2 Presupuesto Aprobado-Ejec '!B14</f>
        <v>23251985</v>
      </c>
      <c r="D14" s="4">
        <f>'P2 Presupuesto Aprobado-Ejec '!C14</f>
        <v>-2228923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26922360</v>
      </c>
      <c r="D17" s="4">
        <f>'P2 Presupuesto Aprobado-Ejec '!C17</f>
        <v>2387895</v>
      </c>
      <c r="E17" s="7"/>
    </row>
    <row r="18" spans="2:5" x14ac:dyDescent="0.3">
      <c r="B18" s="3" t="s">
        <v>7</v>
      </c>
      <c r="C18" s="4">
        <f>'P2 Presupuesto Aprobado-Ejec '!B18</f>
        <v>46480388</v>
      </c>
      <c r="D18" s="4">
        <f>SUM(D19:D27)</f>
        <v>-66986</v>
      </c>
      <c r="E18" s="7"/>
    </row>
    <row r="19" spans="2:5" x14ac:dyDescent="0.3">
      <c r="B19" s="5" t="s">
        <v>8</v>
      </c>
      <c r="C19" s="4">
        <f>'P2 Presupuesto Aprobado-Ejec '!B19</f>
        <v>7454640</v>
      </c>
      <c r="D19" s="4">
        <f>'P2 Presupuesto Aprobado-Ejec '!C19</f>
        <v>-687279</v>
      </c>
      <c r="E19" s="7"/>
    </row>
    <row r="20" spans="2:5" x14ac:dyDescent="0.3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3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3">
      <c r="B22" s="5" t="s">
        <v>11</v>
      </c>
      <c r="C22" s="4">
        <f>'P2 Presupuesto Aprobado-Ejec '!B22</f>
        <v>400000</v>
      </c>
      <c r="D22" s="4">
        <f>'P2 Presupuesto Aprobado-Ejec '!C22</f>
        <v>50000</v>
      </c>
      <c r="E22" s="7"/>
    </row>
    <row r="23" spans="2:5" x14ac:dyDescent="0.3">
      <c r="B23" s="5" t="s">
        <v>12</v>
      </c>
      <c r="C23" s="4">
        <f>'P2 Presupuesto Aprobado-Ejec '!B23</f>
        <v>14958132</v>
      </c>
      <c r="D23" s="4">
        <f>'P2 Presupuesto Aprobado-Ejec '!C23</f>
        <v>-1283187</v>
      </c>
    </row>
    <row r="24" spans="2:5" x14ac:dyDescent="0.3">
      <c r="B24" s="5" t="s">
        <v>13</v>
      </c>
      <c r="C24" s="4">
        <f>'P2 Presupuesto Aprobado-Ejec '!B24</f>
        <v>3691992</v>
      </c>
      <c r="D24" s="4">
        <f>'P2 Presupuesto Aprobado-Ejec '!C24</f>
        <v>-212721</v>
      </c>
    </row>
    <row r="25" spans="2:5" x14ac:dyDescent="0.3">
      <c r="B25" s="5" t="s">
        <v>14</v>
      </c>
      <c r="C25" s="4">
        <f>'P2 Presupuesto Aprobado-Ejec '!B25</f>
        <v>3000000</v>
      </c>
      <c r="D25" s="4">
        <f>'P2 Presupuesto Aprobado-Ejec '!C25</f>
        <v>381325.23</v>
      </c>
    </row>
    <row r="26" spans="2:5" x14ac:dyDescent="0.3">
      <c r="B26" s="5" t="s">
        <v>15</v>
      </c>
      <c r="C26" s="4">
        <f>'P2 Presupuesto Aprobado-Ejec '!B26</f>
        <v>7870000</v>
      </c>
      <c r="D26" s="4">
        <f>'P2 Presupuesto Aprobado-Ejec '!C26</f>
        <v>-1148657.23</v>
      </c>
    </row>
    <row r="27" spans="2:5" x14ac:dyDescent="0.3">
      <c r="B27" s="5" t="s">
        <v>16</v>
      </c>
      <c r="C27" s="4">
        <f>'P2 Presupuesto Aprobado-Ejec '!B27</f>
        <v>5205624</v>
      </c>
      <c r="D27" s="4">
        <f>'P2 Presupuesto Aprobado-Ejec '!C27</f>
        <v>2818533</v>
      </c>
    </row>
    <row r="28" spans="2:5" x14ac:dyDescent="0.3">
      <c r="B28" s="3" t="s">
        <v>17</v>
      </c>
      <c r="C28" s="4">
        <f>'P2 Presupuesto Aprobado-Ejec '!B28</f>
        <v>64662166</v>
      </c>
      <c r="D28" s="4">
        <f>SUM(D29:D37)</f>
        <v>-4881900</v>
      </c>
    </row>
    <row r="29" spans="2:5" x14ac:dyDescent="0.3">
      <c r="B29" s="5" t="s">
        <v>18</v>
      </c>
      <c r="C29" s="4">
        <f>'P2 Presupuesto Aprobado-Ejec '!B29</f>
        <v>10535500</v>
      </c>
      <c r="D29" s="4">
        <f>'P2 Presupuesto Aprobado-Ejec '!C29</f>
        <v>-3558750</v>
      </c>
    </row>
    <row r="30" spans="2:5" x14ac:dyDescent="0.3">
      <c r="B30" s="5" t="s">
        <v>19</v>
      </c>
      <c r="C30" s="4">
        <f>'P2 Presupuesto Aprobado-Ejec '!B30</f>
        <v>1425000</v>
      </c>
      <c r="D30" s="4">
        <f>'P2 Presupuesto Aprobado-Ejec '!C30</f>
        <v>49750</v>
      </c>
    </row>
    <row r="31" spans="2:5" x14ac:dyDescent="0.3">
      <c r="B31" s="5" t="s">
        <v>20</v>
      </c>
      <c r="C31" s="4">
        <f>'P2 Presupuesto Aprobado-Ejec '!B31</f>
        <v>2115000</v>
      </c>
      <c r="D31" s="4">
        <f>'P2 Presupuesto Aprobado-Ejec '!C31</f>
        <v>-950000</v>
      </c>
    </row>
    <row r="32" spans="2:5" x14ac:dyDescent="0.3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3">
      <c r="B33" s="5" t="s">
        <v>22</v>
      </c>
      <c r="C33" s="4">
        <f>'P2 Presupuesto Aprobado-Ejec '!B33</f>
        <v>7440000</v>
      </c>
      <c r="D33" s="4">
        <f>'P2 Presupuesto Aprobado-Ejec '!C33</f>
        <v>-4808300</v>
      </c>
    </row>
    <row r="34" spans="2:4" x14ac:dyDescent="0.3">
      <c r="B34" s="5" t="s">
        <v>23</v>
      </c>
      <c r="C34" s="4">
        <f>'P2 Presupuesto Aprobado-Ejec '!B34</f>
        <v>7005000</v>
      </c>
      <c r="D34" s="4">
        <f>'P2 Presupuesto Aprobado-Ejec '!C34</f>
        <v>-407339</v>
      </c>
    </row>
    <row r="35" spans="2:4" x14ac:dyDescent="0.3">
      <c r="B35" s="5" t="s">
        <v>24</v>
      </c>
      <c r="C35" s="4">
        <f>'P2 Presupuesto Aprobado-Ejec '!B35</f>
        <v>31061666</v>
      </c>
      <c r="D35" s="4">
        <f>'P2 Presupuesto Aprobado-Ejec '!C35</f>
        <v>-2199987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5030000</v>
      </c>
      <c r="D37" s="4">
        <f>'P2 Presupuesto Aprobado-Ejec '!C37</f>
        <v>6992726</v>
      </c>
    </row>
    <row r="38" spans="2:4" x14ac:dyDescent="0.3">
      <c r="B38" s="3" t="s">
        <v>27</v>
      </c>
      <c r="C38" s="4">
        <f>'P2 Presupuesto Aprobado-Ejec '!B38</f>
        <v>0</v>
      </c>
      <c r="D38" s="4"/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/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1494239</v>
      </c>
      <c r="D54" s="4">
        <f>SUM(D55:D63)</f>
        <v>1328886</v>
      </c>
    </row>
    <row r="55" spans="2:4" x14ac:dyDescent="0.3">
      <c r="B55" s="5" t="s">
        <v>44</v>
      </c>
      <c r="C55" s="4">
        <f>'P2 Presupuesto Aprobado-Ejec '!B55</f>
        <v>394239</v>
      </c>
      <c r="D55" s="4">
        <f>'P2 Presupuesto Aprobado-Ejec '!C55</f>
        <v>1551693</v>
      </c>
    </row>
    <row r="56" spans="2:4" x14ac:dyDescent="0.3">
      <c r="B56" s="5" t="s">
        <v>45</v>
      </c>
      <c r="C56" s="4">
        <f>'P2 Presupuesto Aprobado-Ejec '!B56</f>
        <v>0</v>
      </c>
      <c r="D56" s="4">
        <f>'P2 Presupuesto Aprobado-Ejec '!C56</f>
        <v>100300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3">
      <c r="B59" s="5" t="s">
        <v>48</v>
      </c>
      <c r="C59" s="4">
        <f>'P2 Presupuesto Aprobado-Ejec '!B59</f>
        <v>1100000</v>
      </c>
      <c r="D59" s="4">
        <f>'P2 Presupuesto Aprobado-Ejec '!C59</f>
        <v>-323107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3">
      <c r="B63" s="5" t="s">
        <v>52</v>
      </c>
      <c r="C63" s="4">
        <f>'P2 Presupuesto Aprobado-Ejec '!B63</f>
        <v>0</v>
      </c>
      <c r="D63" s="4">
        <f>'P2 Presupuesto Aprobado-Ejec '!C63</f>
        <v>0</v>
      </c>
    </row>
    <row r="64" spans="2:4" x14ac:dyDescent="0.3">
      <c r="B64" s="3" t="s">
        <v>53</v>
      </c>
      <c r="C64" s="4">
        <f>'P2 Presupuesto Aprobado-Ejec '!B64</f>
        <v>0</v>
      </c>
      <c r="D64" s="4"/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/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/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/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/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/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29">
        <f>SUM(C12,C18,C28,C38,C47,C54,C64,C69,C72,C77,C80,C83,)</f>
        <v>381535786</v>
      </c>
      <c r="D85" s="29">
        <f>SUM(D12,D18,D28,D54)</f>
        <v>4500000</v>
      </c>
    </row>
    <row r="90" spans="2:4" ht="15" thickBot="1" x14ac:dyDescent="0.35"/>
    <row r="91" spans="2:4" ht="26.4" customHeight="1" thickBot="1" x14ac:dyDescent="0.35">
      <c r="B91" s="21" t="s">
        <v>95</v>
      </c>
    </row>
    <row r="92" spans="2:4" ht="33.75" customHeight="1" thickBot="1" x14ac:dyDescent="0.35">
      <c r="B92" s="19" t="s">
        <v>96</v>
      </c>
      <c r="C92" s="27" t="s">
        <v>101</v>
      </c>
    </row>
    <row r="93" spans="2:4" ht="43.8" thickBot="1" x14ac:dyDescent="0.35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zoomScaleNormal="100" workbookViewId="0">
      <pane xSplit="2" ySplit="11" topLeftCell="C89" activePane="bottomRight" state="frozen"/>
      <selection pane="topRight" activeCell="C1" sqref="C1"/>
      <selection pane="bottomLeft" activeCell="A12" sqref="A12"/>
      <selection pane="bottomRight" activeCell="B92" sqref="B92"/>
    </sheetView>
  </sheetViews>
  <sheetFormatPr baseColWidth="10" defaultColWidth="11.44140625" defaultRowHeight="14.4" x14ac:dyDescent="0.3"/>
  <cols>
    <col min="1" max="1" width="55" customWidth="1"/>
    <col min="2" max="2" width="19.88671875" customWidth="1"/>
    <col min="3" max="3" width="16.6640625" customWidth="1"/>
    <col min="4" max="4" width="13.33203125" customWidth="1"/>
    <col min="5" max="5" width="13.5546875" customWidth="1"/>
    <col min="6" max="7" width="13.3320312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3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6" x14ac:dyDescent="0.3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3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3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3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3">
      <c r="A12" s="3" t="s">
        <v>1</v>
      </c>
      <c r="B12" s="23">
        <f>SUM(B13,B14,B15,B16,B17)</f>
        <v>268898993</v>
      </c>
      <c r="C12" s="23">
        <f t="shared" ref="C12:O12" si="0">SUM(C13,C14,C15,C16,C17)</f>
        <v>8120000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18721505.100000001</v>
      </c>
      <c r="L12" s="23">
        <f t="shared" si="0"/>
        <v>20997389.709999997</v>
      </c>
      <c r="M12" s="23">
        <f t="shared" si="0"/>
        <v>21677474.140000001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200779352.16000003</v>
      </c>
    </row>
    <row r="13" spans="1:17" x14ac:dyDescent="0.3">
      <c r="A13" s="5" t="s">
        <v>2</v>
      </c>
      <c r="B13" s="24">
        <v>218724648</v>
      </c>
      <c r="C13" s="24">
        <v>7961028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>
        <v>16049912.4</v>
      </c>
      <c r="L13" s="24">
        <v>18335400.809999999</v>
      </c>
      <c r="M13" s="24">
        <v>19002310.030000001</v>
      </c>
      <c r="N13" s="24"/>
      <c r="O13" s="24"/>
      <c r="P13" s="22">
        <f t="shared" si="1"/>
        <v>163006616.07000002</v>
      </c>
    </row>
    <row r="14" spans="1:17" x14ac:dyDescent="0.3">
      <c r="A14" s="5" t="s">
        <v>3</v>
      </c>
      <c r="B14" s="24">
        <v>23251985</v>
      </c>
      <c r="C14" s="24">
        <v>-2228923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>
        <v>290000</v>
      </c>
      <c r="L14" s="24">
        <v>290000</v>
      </c>
      <c r="M14" s="24">
        <v>290000</v>
      </c>
      <c r="N14" s="24"/>
      <c r="O14" s="24"/>
      <c r="P14" s="22">
        <f t="shared" si="1"/>
        <v>14756540.539999999</v>
      </c>
    </row>
    <row r="15" spans="1:17" x14ac:dyDescent="0.3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3">
      <c r="A16" s="5" t="s">
        <v>5</v>
      </c>
      <c r="B16" s="24"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3">
      <c r="A17" s="5" t="s">
        <v>6</v>
      </c>
      <c r="B17" s="24">
        <v>26922360</v>
      </c>
      <c r="C17" s="24">
        <v>2387895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>
        <v>2381592.7000000002</v>
      </c>
      <c r="L17" s="24">
        <v>2371988.9</v>
      </c>
      <c r="M17" s="24">
        <v>2385164.11</v>
      </c>
      <c r="N17" s="24"/>
      <c r="O17" s="24"/>
      <c r="P17" s="22">
        <f t="shared" si="1"/>
        <v>23016195.550000001</v>
      </c>
    </row>
    <row r="18" spans="1:16" x14ac:dyDescent="0.3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-66986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3965991.72</v>
      </c>
      <c r="L18" s="23">
        <f>SUM(L19,L20,L21,L22,L23,L24,L25,L26,L27)</f>
        <v>4221674.8</v>
      </c>
      <c r="M18" s="23">
        <f t="shared" si="2"/>
        <v>2820107.33</v>
      </c>
      <c r="N18" s="23">
        <f t="shared" si="2"/>
        <v>0</v>
      </c>
      <c r="O18" s="23">
        <f t="shared" si="2"/>
        <v>0</v>
      </c>
      <c r="P18" s="22">
        <f t="shared" si="1"/>
        <v>29265341.229999997</v>
      </c>
    </row>
    <row r="19" spans="1:16" x14ac:dyDescent="0.3">
      <c r="A19" s="5" t="s">
        <v>8</v>
      </c>
      <c r="B19" s="24">
        <v>7454640</v>
      </c>
      <c r="C19" s="24">
        <v>-687279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>
        <v>420802.96</v>
      </c>
      <c r="L19" s="24">
        <v>190216.51</v>
      </c>
      <c r="M19" s="24">
        <v>454763.94</v>
      </c>
      <c r="N19" s="24"/>
      <c r="O19" s="24"/>
      <c r="P19" s="22">
        <f t="shared" si="1"/>
        <v>4037695.11</v>
      </c>
    </row>
    <row r="20" spans="1:16" x14ac:dyDescent="0.3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>
        <v>1065000.02</v>
      </c>
      <c r="L20" s="24">
        <v>319452.09999999998</v>
      </c>
      <c r="M20" s="24">
        <v>15000</v>
      </c>
      <c r="N20" s="24"/>
      <c r="O20" s="24"/>
      <c r="P20" s="22">
        <f t="shared" si="1"/>
        <v>1516952.12</v>
      </c>
    </row>
    <row r="21" spans="1:16" x14ac:dyDescent="0.3">
      <c r="A21" s="5" t="s">
        <v>10</v>
      </c>
      <c r="B21" s="24">
        <v>1800000</v>
      </c>
      <c r="C21" s="24">
        <v>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>
        <v>294200</v>
      </c>
      <c r="M21" s="24"/>
      <c r="N21" s="24"/>
      <c r="O21" s="24"/>
      <c r="P21" s="22">
        <f t="shared" si="1"/>
        <v>812865</v>
      </c>
    </row>
    <row r="22" spans="1:16" x14ac:dyDescent="0.3">
      <c r="A22" s="5" t="s">
        <v>11</v>
      </c>
      <c r="B22" s="24">
        <v>400000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3">
      <c r="A23" s="5" t="s">
        <v>12</v>
      </c>
      <c r="B23" s="24">
        <v>14958132</v>
      </c>
      <c r="C23" s="24">
        <v>-1283187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>
        <v>1489240.14</v>
      </c>
      <c r="L23" s="24">
        <v>2120702.17</v>
      </c>
      <c r="M23" s="24">
        <v>793922.02</v>
      </c>
      <c r="N23" s="24"/>
      <c r="O23" s="24"/>
      <c r="P23" s="22">
        <f t="shared" si="1"/>
        <v>8658547.0700000003</v>
      </c>
    </row>
    <row r="24" spans="1:16" x14ac:dyDescent="0.3">
      <c r="A24" s="5" t="s">
        <v>13</v>
      </c>
      <c r="B24" s="24">
        <v>3691992</v>
      </c>
      <c r="C24" s="24">
        <v>-212721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>
        <v>233756</v>
      </c>
      <c r="M24" s="24">
        <v>126898</v>
      </c>
      <c r="N24" s="24"/>
      <c r="O24" s="24"/>
      <c r="P24" s="22">
        <f t="shared" si="1"/>
        <v>2707611.02</v>
      </c>
    </row>
    <row r="25" spans="1:16" x14ac:dyDescent="0.3">
      <c r="A25" s="5" t="s">
        <v>14</v>
      </c>
      <c r="B25" s="24">
        <v>3000000</v>
      </c>
      <c r="C25" s="24">
        <v>381325.23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>
        <v>12554.75</v>
      </c>
      <c r="M25" s="24">
        <v>872396.77</v>
      </c>
      <c r="N25" s="24"/>
      <c r="O25" s="24"/>
      <c r="P25" s="22">
        <f t="shared" si="1"/>
        <v>2858769.8200000003</v>
      </c>
    </row>
    <row r="26" spans="1:16" x14ac:dyDescent="0.3">
      <c r="A26" s="5" t="s">
        <v>15</v>
      </c>
      <c r="B26" s="24">
        <v>7870000</v>
      </c>
      <c r="C26" s="24">
        <v>-1148657.23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>
        <v>582822</v>
      </c>
      <c r="L26" s="24">
        <v>617333.34</v>
      </c>
      <c r="M26" s="24">
        <v>149000</v>
      </c>
      <c r="N26" s="24"/>
      <c r="O26" s="24"/>
      <c r="P26" s="22">
        <f t="shared" si="1"/>
        <v>3018955.3</v>
      </c>
    </row>
    <row r="27" spans="1:16" x14ac:dyDescent="0.3">
      <c r="A27" s="5" t="s">
        <v>16</v>
      </c>
      <c r="B27" s="24">
        <v>5205624</v>
      </c>
      <c r="C27" s="24">
        <v>2818533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>
        <v>408126.6</v>
      </c>
      <c r="L27" s="24">
        <v>433459.93</v>
      </c>
      <c r="M27" s="24">
        <v>408126.6</v>
      </c>
      <c r="N27" s="24"/>
      <c r="O27" s="24"/>
      <c r="P27" s="22">
        <f t="shared" si="1"/>
        <v>5653945.7899999991</v>
      </c>
    </row>
    <row r="28" spans="1:16" x14ac:dyDescent="0.3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-4881900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2460923</v>
      </c>
      <c r="L28" s="23">
        <f t="shared" si="3"/>
        <v>9901280.9299999997</v>
      </c>
      <c r="M28" s="23">
        <f t="shared" si="3"/>
        <v>2736038.03</v>
      </c>
      <c r="N28" s="23">
        <f t="shared" si="3"/>
        <v>0</v>
      </c>
      <c r="O28" s="23">
        <f t="shared" si="3"/>
        <v>0</v>
      </c>
      <c r="P28" s="22">
        <f t="shared" si="1"/>
        <v>38471097.770000003</v>
      </c>
    </row>
    <row r="29" spans="1:16" x14ac:dyDescent="0.3">
      <c r="A29" s="5" t="s">
        <v>18</v>
      </c>
      <c r="B29" s="24">
        <v>10535500</v>
      </c>
      <c r="C29" s="24">
        <v>-3558750</v>
      </c>
      <c r="D29" s="24"/>
      <c r="E29" s="24"/>
      <c r="F29" s="24"/>
      <c r="G29" s="24"/>
      <c r="H29" s="24"/>
      <c r="I29" s="24">
        <v>733360.3</v>
      </c>
      <c r="J29" s="24"/>
      <c r="K29" s="24">
        <v>360380</v>
      </c>
      <c r="L29" s="24">
        <v>3845311.79</v>
      </c>
      <c r="M29" s="24"/>
      <c r="N29" s="24"/>
      <c r="O29" s="24"/>
      <c r="P29" s="22">
        <f t="shared" si="1"/>
        <v>4939052.09</v>
      </c>
    </row>
    <row r="30" spans="1:16" x14ac:dyDescent="0.3">
      <c r="A30" s="5" t="s">
        <v>19</v>
      </c>
      <c r="B30" s="24">
        <v>1425000</v>
      </c>
      <c r="C30" s="24">
        <v>49750</v>
      </c>
      <c r="D30" s="24"/>
      <c r="E30" s="24"/>
      <c r="F30" s="24"/>
      <c r="G30" s="24"/>
      <c r="H30" s="24"/>
      <c r="I30" s="24">
        <v>10620</v>
      </c>
      <c r="J30" s="24"/>
      <c r="K30" s="24">
        <v>940283</v>
      </c>
      <c r="L30" s="24">
        <v>22626.07</v>
      </c>
      <c r="M30" s="24"/>
      <c r="N30" s="24"/>
      <c r="O30" s="24"/>
      <c r="P30" s="22">
        <f t="shared" si="1"/>
        <v>973529.07</v>
      </c>
    </row>
    <row r="31" spans="1:16" x14ac:dyDescent="0.3">
      <c r="A31" s="5" t="s">
        <v>20</v>
      </c>
      <c r="B31" s="24">
        <v>2115000</v>
      </c>
      <c r="C31" s="24">
        <v>-950000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>
        <v>6666.67</v>
      </c>
      <c r="M31" s="24"/>
      <c r="N31" s="24"/>
      <c r="O31" s="24"/>
      <c r="P31" s="22">
        <f t="shared" si="1"/>
        <v>448765.47</v>
      </c>
    </row>
    <row r="32" spans="1:16" x14ac:dyDescent="0.3">
      <c r="A32" s="5" t="s">
        <v>21</v>
      </c>
      <c r="B32" s="24">
        <v>50000</v>
      </c>
      <c r="C32" s="24">
        <v>0</v>
      </c>
      <c r="D32" s="24"/>
      <c r="E32" s="24"/>
      <c r="F32" s="24"/>
      <c r="G32" s="24"/>
      <c r="H32" s="24"/>
      <c r="I32" s="24">
        <v>0</v>
      </c>
      <c r="J32" s="24"/>
      <c r="K32" s="24"/>
      <c r="L32" s="24">
        <v>166.67</v>
      </c>
      <c r="M32" s="24"/>
      <c r="N32" s="24"/>
      <c r="O32" s="24"/>
      <c r="P32" s="22">
        <f t="shared" si="1"/>
        <v>166.67</v>
      </c>
    </row>
    <row r="33" spans="1:16" x14ac:dyDescent="0.3">
      <c r="A33" s="5" t="s">
        <v>22</v>
      </c>
      <c r="B33" s="24">
        <v>7440000</v>
      </c>
      <c r="C33" s="24">
        <v>-4808300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>
        <v>852442.76</v>
      </c>
      <c r="M33" s="24">
        <v>59881.46</v>
      </c>
      <c r="N33" s="24"/>
      <c r="O33" s="24"/>
      <c r="P33" s="22">
        <f t="shared" si="1"/>
        <v>2109780.58</v>
      </c>
    </row>
    <row r="34" spans="1:16" x14ac:dyDescent="0.3">
      <c r="A34" s="5" t="s">
        <v>23</v>
      </c>
      <c r="B34" s="24">
        <v>7005000</v>
      </c>
      <c r="C34" s="24">
        <v>-407339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>
        <v>3034705.57</v>
      </c>
      <c r="M34" s="24">
        <v>774574.74</v>
      </c>
      <c r="N34" s="24"/>
      <c r="O34" s="24"/>
      <c r="P34" s="22">
        <f t="shared" si="1"/>
        <v>4013220.8899999997</v>
      </c>
    </row>
    <row r="35" spans="1:16" x14ac:dyDescent="0.3">
      <c r="A35" s="5" t="s">
        <v>24</v>
      </c>
      <c r="B35" s="24">
        <v>31061666</v>
      </c>
      <c r="C35" s="24">
        <v>-2199987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>
        <v>1160260</v>
      </c>
      <c r="L35" s="24">
        <v>2104293.3199999998</v>
      </c>
      <c r="M35" s="24">
        <v>937680.08</v>
      </c>
      <c r="N35" s="24"/>
      <c r="O35" s="24"/>
      <c r="P35" s="22">
        <f t="shared" si="1"/>
        <v>20221600.199999999</v>
      </c>
    </row>
    <row r="36" spans="1:16" x14ac:dyDescent="0.3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3">
      <c r="A37" s="5" t="s">
        <v>26</v>
      </c>
      <c r="B37" s="24">
        <v>5030000</v>
      </c>
      <c r="C37" s="24">
        <v>6992726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107</v>
      </c>
      <c r="K37" s="24"/>
      <c r="L37" s="24">
        <v>35068.080000000002</v>
      </c>
      <c r="M37" s="24">
        <v>963901.75</v>
      </c>
      <c r="N37" s="24"/>
      <c r="O37" s="24"/>
      <c r="P37" s="22">
        <f t="shared" si="1"/>
        <v>5764982.7999999998</v>
      </c>
    </row>
    <row r="38" spans="1:16" x14ac:dyDescent="0.3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3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3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3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3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3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3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3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3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3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3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3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3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3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3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3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3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1328886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210003.54</v>
      </c>
      <c r="L54" s="23">
        <f t="shared" si="6"/>
        <v>0</v>
      </c>
      <c r="M54" s="23">
        <f t="shared" si="6"/>
        <v>1139882.07</v>
      </c>
      <c r="N54" s="23">
        <f t="shared" si="6"/>
        <v>0</v>
      </c>
      <c r="O54" s="23">
        <f t="shared" si="6"/>
        <v>0</v>
      </c>
      <c r="P54" s="22">
        <f t="shared" si="1"/>
        <v>2099709.23</v>
      </c>
    </row>
    <row r="55" spans="1:16" x14ac:dyDescent="0.3">
      <c r="A55" s="5" t="s">
        <v>44</v>
      </c>
      <c r="B55" s="24">
        <v>394239</v>
      </c>
      <c r="C55" s="24">
        <v>1551693</v>
      </c>
      <c r="D55" s="24"/>
      <c r="E55" s="24"/>
      <c r="F55" s="24"/>
      <c r="G55" s="24"/>
      <c r="H55" s="24"/>
      <c r="I55" s="24">
        <v>649523.62</v>
      </c>
      <c r="J55" s="24"/>
      <c r="K55" s="24">
        <v>210003.54</v>
      </c>
      <c r="L55" s="24"/>
      <c r="M55" s="24">
        <v>1037050.03</v>
      </c>
      <c r="N55" s="24"/>
      <c r="O55" s="24"/>
      <c r="P55" s="22">
        <f t="shared" si="1"/>
        <v>1896577.19</v>
      </c>
    </row>
    <row r="56" spans="1:16" x14ac:dyDescent="0.3">
      <c r="A56" s="5" t="s">
        <v>45</v>
      </c>
      <c r="B56" s="24">
        <v>0</v>
      </c>
      <c r="C56" s="24">
        <v>100300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/>
      <c r="P56" s="22">
        <f t="shared" si="1"/>
        <v>100300</v>
      </c>
    </row>
    <row r="57" spans="1:16" x14ac:dyDescent="0.3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3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3">
      <c r="A59" s="5" t="s">
        <v>48</v>
      </c>
      <c r="B59" s="24">
        <v>1100000</v>
      </c>
      <c r="C59" s="24">
        <v>-323107</v>
      </c>
      <c r="D59" s="24"/>
      <c r="E59" s="24"/>
      <c r="F59" s="24"/>
      <c r="G59" s="24"/>
      <c r="H59" s="24"/>
      <c r="I59" s="24"/>
      <c r="J59" s="24"/>
      <c r="K59" s="24"/>
      <c r="L59" s="24"/>
      <c r="M59" s="24">
        <v>102832.04</v>
      </c>
      <c r="N59" s="24"/>
      <c r="O59" s="24"/>
      <c r="P59" s="22">
        <f t="shared" si="1"/>
        <v>102832.04</v>
      </c>
    </row>
    <row r="60" spans="1:16" x14ac:dyDescent="0.3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3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3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3">
      <c r="A63" s="5" t="s">
        <v>52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3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3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3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3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3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3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3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3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3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3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3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3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3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3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3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3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3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3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3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3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3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3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4500000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25358423.359999999</v>
      </c>
      <c r="L85" s="29">
        <f t="shared" si="11"/>
        <v>35120345.439999998</v>
      </c>
      <c r="M85" s="29">
        <f t="shared" si="11"/>
        <v>28373501.57</v>
      </c>
      <c r="N85" s="29">
        <f t="shared" si="11"/>
        <v>0</v>
      </c>
      <c r="O85" s="29">
        <f t="shared" si="11"/>
        <v>0</v>
      </c>
      <c r="P85" s="29">
        <f t="shared" si="11"/>
        <v>270615500.39000005</v>
      </c>
    </row>
    <row r="86" spans="1:16" x14ac:dyDescent="0.3">
      <c r="A86" s="5" t="s">
        <v>106</v>
      </c>
    </row>
    <row r="87" spans="1:16" x14ac:dyDescent="0.3">
      <c r="A87" s="5" t="s">
        <v>108</v>
      </c>
    </row>
    <row r="88" spans="1:16" x14ac:dyDescent="0.3">
      <c r="A88" s="5" t="s">
        <v>109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7" zoomScale="70" zoomScaleNormal="70" workbookViewId="0">
      <selection activeCell="G16" sqref="G16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33203125" customWidth="1"/>
    <col min="11" max="11" width="19.33203125" customWidth="1"/>
    <col min="12" max="12" width="17.664062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3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6" x14ac:dyDescent="0.3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3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3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18721505.100000001</v>
      </c>
      <c r="L11" s="23">
        <f>'P2 Presupuesto Aprobado-Ejec '!L12</f>
        <v>20997389.709999997</v>
      </c>
      <c r="M11" s="23">
        <f>'P2 Presupuesto Aprobado-Ejec '!M12</f>
        <v>21677474.140000001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200779352.16000003</v>
      </c>
    </row>
    <row r="12" spans="3:17" x14ac:dyDescent="0.3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16049912.4</v>
      </c>
      <c r="L12" s="24">
        <f>'P2 Presupuesto Aprobado-Ejec '!L13</f>
        <v>18335400.809999999</v>
      </c>
      <c r="M12" s="24">
        <f>'P2 Presupuesto Aprobado-Ejec '!M13</f>
        <v>19002310.030000001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163006616.07000002</v>
      </c>
    </row>
    <row r="13" spans="3:17" x14ac:dyDescent="0.3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290000</v>
      </c>
      <c r="L13" s="24">
        <f>'P2 Presupuesto Aprobado-Ejec '!L14</f>
        <v>290000</v>
      </c>
      <c r="M13" s="24">
        <f>'P2 Presupuesto Aprobado-Ejec '!M14</f>
        <v>290000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14756540.539999999</v>
      </c>
    </row>
    <row r="14" spans="3:17" x14ac:dyDescent="0.3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3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3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2381592.7000000002</v>
      </c>
      <c r="L16" s="24">
        <f>'P2 Presupuesto Aprobado-Ejec '!L17</f>
        <v>2371988.9</v>
      </c>
      <c r="M16" s="24">
        <f>'P2 Presupuesto Aprobado-Ejec '!M17</f>
        <v>2385164.11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23016195.550000001</v>
      </c>
    </row>
    <row r="17" spans="3:16" x14ac:dyDescent="0.3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3965991.72</v>
      </c>
      <c r="L17" s="23">
        <f>'P2 Presupuesto Aprobado-Ejec '!L18</f>
        <v>4221674.8</v>
      </c>
      <c r="M17" s="23">
        <f>'P2 Presupuesto Aprobado-Ejec '!M18</f>
        <v>2820107.33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29265341.229999997</v>
      </c>
    </row>
    <row r="18" spans="3:16" x14ac:dyDescent="0.3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420802.96</v>
      </c>
      <c r="L18" s="24">
        <f>'P2 Presupuesto Aprobado-Ejec '!L19</f>
        <v>190216.51</v>
      </c>
      <c r="M18" s="24">
        <f>'P2 Presupuesto Aprobado-Ejec '!M19</f>
        <v>454763.94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4037695.11</v>
      </c>
    </row>
    <row r="19" spans="3:16" x14ac:dyDescent="0.3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1065000.02</v>
      </c>
      <c r="L19" s="24">
        <f>'P2 Presupuesto Aprobado-Ejec '!L20</f>
        <v>319452.09999999998</v>
      </c>
      <c r="M19" s="24">
        <f>'P2 Presupuesto Aprobado-Ejec '!M20</f>
        <v>15000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1516952.12</v>
      </c>
    </row>
    <row r="20" spans="3:16" x14ac:dyDescent="0.3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294200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812865</v>
      </c>
    </row>
    <row r="21" spans="3:16" x14ac:dyDescent="0.3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3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1489240.14</v>
      </c>
      <c r="L22" s="24">
        <f>'P2 Presupuesto Aprobado-Ejec '!L23</f>
        <v>2120702.17</v>
      </c>
      <c r="M22" s="24">
        <f>'P2 Presupuesto Aprobado-Ejec '!M23</f>
        <v>793922.02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8658547.0700000003</v>
      </c>
    </row>
    <row r="23" spans="3:16" x14ac:dyDescent="0.3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233756</v>
      </c>
      <c r="M23" s="24">
        <f>'P2 Presupuesto Aprobado-Ejec '!M24</f>
        <v>126898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2707611.02</v>
      </c>
    </row>
    <row r="24" spans="3:16" x14ac:dyDescent="0.3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12554.75</v>
      </c>
      <c r="M24" s="24">
        <f>'P2 Presupuesto Aprobado-Ejec '!M25</f>
        <v>872396.77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2858769.8200000003</v>
      </c>
    </row>
    <row r="25" spans="3:16" x14ac:dyDescent="0.3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582822</v>
      </c>
      <c r="L25" s="24">
        <f>'P2 Presupuesto Aprobado-Ejec '!L26</f>
        <v>617333.34</v>
      </c>
      <c r="M25" s="24">
        <f>'P2 Presupuesto Aprobado-Ejec '!M26</f>
        <v>149000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3018955.3</v>
      </c>
    </row>
    <row r="26" spans="3:16" x14ac:dyDescent="0.3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408126.6</v>
      </c>
      <c r="L26" s="24">
        <f>'P2 Presupuesto Aprobado-Ejec '!L27</f>
        <v>433459.93</v>
      </c>
      <c r="M26" s="24">
        <f>'P2 Presupuesto Aprobado-Ejec '!M27</f>
        <v>408126.6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5653945.7899999991</v>
      </c>
    </row>
    <row r="27" spans="3:16" x14ac:dyDescent="0.3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2460923</v>
      </c>
      <c r="L27" s="23">
        <f>'P2 Presupuesto Aprobado-Ejec '!L28</f>
        <v>9901280.9299999997</v>
      </c>
      <c r="M27" s="23">
        <f>'P2 Presupuesto Aprobado-Ejec '!M28</f>
        <v>2736038.03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38471097.770000003</v>
      </c>
    </row>
    <row r="28" spans="3:16" x14ac:dyDescent="0.3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360380</v>
      </c>
      <c r="L28" s="24">
        <f>'P2 Presupuesto Aprobado-Ejec '!L29</f>
        <v>3845311.79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4939052.09</v>
      </c>
    </row>
    <row r="29" spans="3:16" x14ac:dyDescent="0.3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940283</v>
      </c>
      <c r="L29" s="24">
        <f>'P2 Presupuesto Aprobado-Ejec '!L30</f>
        <v>22626.07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973529.07</v>
      </c>
    </row>
    <row r="30" spans="3:16" x14ac:dyDescent="0.3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6666.67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448765.47</v>
      </c>
    </row>
    <row r="31" spans="3:16" x14ac:dyDescent="0.3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166.67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166.67</v>
      </c>
    </row>
    <row r="32" spans="3:16" x14ac:dyDescent="0.3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852442.76</v>
      </c>
      <c r="M32" s="24">
        <f>'P2 Presupuesto Aprobado-Ejec '!M33</f>
        <v>59881.46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2109780.58</v>
      </c>
    </row>
    <row r="33" spans="3:16" x14ac:dyDescent="0.3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3034705.57</v>
      </c>
      <c r="M33" s="24">
        <f>'P2 Presupuesto Aprobado-Ejec '!M34</f>
        <v>774574.74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4013220.8899999997</v>
      </c>
    </row>
    <row r="34" spans="3:16" x14ac:dyDescent="0.3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1160260</v>
      </c>
      <c r="L34" s="24">
        <f>'P2 Presupuesto Aprobado-Ejec '!L35</f>
        <v>2104293.3199999998</v>
      </c>
      <c r="M34" s="24">
        <f>'P2 Presupuesto Aprobado-Ejec '!M35</f>
        <v>937680.08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20221600.199999999</v>
      </c>
    </row>
    <row r="35" spans="3:16" x14ac:dyDescent="0.3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3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35068.080000000002</v>
      </c>
      <c r="M36" s="24">
        <f>'P2 Presupuesto Aprobado-Ejec '!M37</f>
        <v>963901.75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5764982.7999999998</v>
      </c>
    </row>
    <row r="37" spans="3:16" x14ac:dyDescent="0.3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3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3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3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3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3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3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3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3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3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3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3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3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3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3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3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3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210003.54</v>
      </c>
      <c r="L53" s="23">
        <f>'P2 Presupuesto Aprobado-Ejec '!L54</f>
        <v>0</v>
      </c>
      <c r="M53" s="23">
        <f>'P2 Presupuesto Aprobado-Ejec '!M54</f>
        <v>1139882.07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2099709.23</v>
      </c>
    </row>
    <row r="54" spans="3:16" x14ac:dyDescent="0.3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210003.54</v>
      </c>
      <c r="L54" s="24">
        <f>'P2 Presupuesto Aprobado-Ejec '!L55</f>
        <v>0</v>
      </c>
      <c r="M54" s="24">
        <f>'P2 Presupuesto Aprobado-Ejec '!M55</f>
        <v>1037050.03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1896577.19</v>
      </c>
    </row>
    <row r="55" spans="3:16" x14ac:dyDescent="0.3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3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3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3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102832.04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102832.04</v>
      </c>
    </row>
    <row r="59" spans="3:16" x14ac:dyDescent="0.3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3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3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3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3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3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3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3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3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3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3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3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3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3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3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3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3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3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3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3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3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3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3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3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3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3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25358423.359999999</v>
      </c>
      <c r="L84" s="29">
        <f t="shared" si="2"/>
        <v>35120345.439999998</v>
      </c>
      <c r="M84" s="29">
        <f t="shared" si="2"/>
        <v>28373501.57</v>
      </c>
      <c r="N84" s="29">
        <f t="shared" si="2"/>
        <v>0</v>
      </c>
      <c r="O84" s="29">
        <f t="shared" si="2"/>
        <v>0</v>
      </c>
      <c r="P84" s="29">
        <f t="shared" si="2"/>
        <v>270615500.39000005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2023-11-01T19:30:17Z</cp:lastPrinted>
  <dcterms:created xsi:type="dcterms:W3CDTF">2021-07-29T18:58:50Z</dcterms:created>
  <dcterms:modified xsi:type="dcterms:W3CDTF">2023-11-09T15:59:53Z</dcterms:modified>
</cp:coreProperties>
</file>