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cuments\2023\septiembre\presupuesto\"/>
    </mc:Choice>
  </mc:AlternateContent>
  <bookViews>
    <workbookView xWindow="0" yWindow="0" windowWidth="8745" windowHeight="3390" firstSheet="1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6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7" i="1"/>
  <c r="D58" i="1"/>
  <c r="D60" i="1"/>
  <c r="D61" i="1"/>
  <c r="D62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15" i="1"/>
  <c r="D16" i="1"/>
  <c r="D19" i="1"/>
  <c r="D20" i="1"/>
  <c r="D21" i="1"/>
  <c r="D22" i="1"/>
  <c r="C18" i="2" l="1"/>
  <c r="D18" i="1" s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12" i="1" s="1"/>
  <c r="D24" i="1"/>
  <c r="D27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1" s="1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1" s="1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1" s="1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1" s="1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1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9" i="3" l="1"/>
  <c r="L85" i="2"/>
  <c r="P36" i="3"/>
  <c r="D85" i="1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<sst xmlns="http://schemas.openxmlformats.org/spreadsheetml/2006/main" count="287" uniqueCount="110">
  <si>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</si>
  <si>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</si>
  <si>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</si>
  <si>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</si>
  <si>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</si>
  <si>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</si>
  <si>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</si>
  <si>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</si>
  <si>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</si>
  <si>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</si>
  <si>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</si>
  <si>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</si>
  <si>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</si>
  <si>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</si>
  <si>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</si>
  <si>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</si>
  <si>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</si>
  <si>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</si>
  <si>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</si>
  <si>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</si>
  <si>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</si>
  <si>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</si>
  <si>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</si>
  <si>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</si>
  <si>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</si>
  <si>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</si>
  <si>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</si>
  <si>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</si>
  <si>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</si>
  <si>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</si>
  <si>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</si>
  <si>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</si>
  <si>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</si>
  <si>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</si>
  <si>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</si>
  <si>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</si>
  <si>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</si>
  <si>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</si>
  <si>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</si>
  <si>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</si>
  <si>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</si>
  <si>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</si>
  <si>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</si>
  <si>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</si>
  <si>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</si>
  <si>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</si>
  <si>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</si>
  <si>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</si>
  <si>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</si>
  <si>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</si>
  <si>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</si>
  <si>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</si>
  <si>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</si>
  <si>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</si>
  <si>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</si>
  <si>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</si>
  <si>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</si>
  <si>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</si>
  <si>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</si>
  <si>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</si>
  <si>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</si>
  <si>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</si>
  <si>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</si>
  <si>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</si>
  <si>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</si>
  <si>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</si>
  <si>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</si>
  <si>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</si>
  <si>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</si>
  <si>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</si>
  <si>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</si>
  <si>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</si>
  <si>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</si>
  <si>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</si>
  <si>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</si>
  <si>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</si>
  <si>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</si>
  <si>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</si>
  <si>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</si>
  <si>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</si>
  <si>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</si>
  <si>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</si>
  <si>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</si>
  <si>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</si>
  <si>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</si>
  <si>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</si>
  <si>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</si>
  <si>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</si>
  <si>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</si>
  <si>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</si>
  <si>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</si>
  <si>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</si>
  <si>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</si>
  <si>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</si>
  <si>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</si>
  <si>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</si>
  <si>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</si>
  <si>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</si>
  <si>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</si>
  <si>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</si>
  <si>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</si>
  <si>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</si>
  <si>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</si>
  <si>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</si>
  <si>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</si>
  <si>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</si>
  <si>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</si>
  <si>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Xs</t>
  </si>
  <si>
    <t>Fecha de registro hasta el 30 de Septiembre 2023</t>
  </si>
  <si>
    <t>Fecha de Imputación hasta el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</si>
</sst>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workbookViewId="0">
      <selection activeCell="D18" sqref="D18"/>
    </sheetView>
  </sheetViews>
  <sheetFormatPr baseColWidth="10" defaultColWidth="11.42578125" defaultRowHeight="15" x14ac:dyDescent="0.25"/>
  <cols>
    <col min="2" max="2" width="105.7109375" customWidth="1"/>
    <col min="3" max="3" width="17.5703125" customWidth="1"/>
    <col min="4" max="4" width="16.7109375" customWidth="1"/>
  </cols>
  <sheetData>
    <row r="3" spans="1:15" ht="28.5" customHeight="1" x14ac:dyDescent="0.25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25">
      <c r="B10" s="36"/>
      <c r="C10" s="38"/>
      <c r="D10" s="38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f>'P2 Presupuesto Aprobado-Ejec '!C12</f>
        <v>3620000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v>3461028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v>-2228923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f>'P2 Presupuesto Aprobado-Ejec '!C18</f>
        <v>-66986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v>-1313140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v>785110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v>-2448332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v>-4881900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v>-2970683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v>149750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v>-950000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v>-4618300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v>-69773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v>-2199987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v>5777093</v>
      </c>
    </row>
    <row r="38" spans="2:4" x14ac:dyDescent="0.25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v>1328886</v>
      </c>
    </row>
    <row r="55" spans="2:4" x14ac:dyDescent="0.25">
      <c r="B55" s="5" t="s">
        <v>44</v>
      </c>
      <c r="C55" s="4">
        <f>'P2 Presupuesto Aprobado-Ejec '!B55</f>
        <v>394239</v>
      </c>
      <c r="D55" s="4">
        <v>1626429</v>
      </c>
    </row>
    <row r="56" spans="2:4" x14ac:dyDescent="0.25">
      <c r="B56" s="5" t="s">
        <v>45</v>
      </c>
      <c r="C56" s="4">
        <f>'P2 Presupuesto Aprobado-Ejec '!B56</f>
        <v>0</v>
      </c>
      <c r="D56" s="4">
        <v>100300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v>-397843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/>
    </row>
    <row r="64" spans="2:4" x14ac:dyDescent="0.25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>
        <f>'P2 Presupuesto Aprobado-Ejec '!C80</f>
        <v>0</v>
      </c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29">
        <f>SUM(C12,C18,C28,C38,C47,C54,C64,C69,C72,C77,C80,C83,)</f>
        <v>381535786</v>
      </c>
      <c r="D85" s="29">
        <f>SUM(D12:D84)</f>
        <v>0</v>
      </c>
    </row>
    <row r="90" spans="2:4" ht="15.75" thickBot="1" x14ac:dyDescent="0.3"/>
    <row r="91" spans="2:4" ht="26.45" customHeight="1" thickBot="1" x14ac:dyDescent="0.3">
      <c r="B91" s="21" t="s">
        <v>95</v>
      </c>
    </row>
    <row r="92" spans="2:4" ht="33.75" customHeight="1" thickBot="1" x14ac:dyDescent="0.3">
      <c r="B92" s="19" t="s">
        <v>96</v>
      </c>
      <c r="C92" s="27" t="s">
        <v>101</v>
      </c>
    </row>
    <row r="93" spans="2:4" ht="45.75" thickBot="1" x14ac:dyDescent="0.3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zoomScaleNormal="100" workbookViewId="0">
      <pane xSplit="2" ySplit="11" topLeftCell="C15" activePane="bottomRight" state="frozen"/>
      <selection pane="topRight" activeCell="C1" sqref="C1"/>
      <selection pane="bottomLeft" activeCell="A12" sqref="A12"/>
      <selection pane="bottomRight" activeCell="A94" sqref="A94"/>
    </sheetView>
  </sheetViews>
  <sheetFormatPr baseColWidth="10" defaultColWidth="11.42578125" defaultRowHeight="15" x14ac:dyDescent="0.25"/>
  <cols>
    <col min="1" max="1" width="55" customWidth="1"/>
    <col min="2" max="2" width="19.85546875" customWidth="1"/>
    <col min="3" max="3" width="16.7109375" customWidth="1"/>
    <col min="4" max="4" width="13.28515625" customWidth="1"/>
    <col min="5" max="5" width="13.5703125" customWidth="1"/>
    <col min="6" max="7" width="13.28515625" customWidth="1"/>
    <col min="8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2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75" x14ac:dyDescent="0.25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25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25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25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25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25">
      <c r="A12" s="3" t="s">
        <v>1</v>
      </c>
      <c r="B12" s="23">
        <f>SUM(B13,B14,B15,B16,B17)</f>
        <v>268898993</v>
      </c>
      <c r="C12" s="23">
        <f t="shared" ref="C12:O12" si="0">SUM(C13,C14,C15,C16,C17)</f>
        <v>3620000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18721505.100000001</v>
      </c>
      <c r="L12" s="23">
        <f t="shared" si="0"/>
        <v>20997389.709999997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179101878.02000001</v>
      </c>
    </row>
    <row r="13" spans="1:17" x14ac:dyDescent="0.25">
      <c r="A13" s="5" t="s">
        <v>2</v>
      </c>
      <c r="B13" s="24">
        <v>218724648</v>
      </c>
      <c r="C13" s="24">
        <v>3461028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>
        <v>16049912.4</v>
      </c>
      <c r="L13" s="24">
        <v>18335400.809999999</v>
      </c>
      <c r="M13" s="24"/>
      <c r="N13" s="24"/>
      <c r="O13" s="24"/>
      <c r="P13" s="22">
        <f t="shared" si="1"/>
        <v>144004306.04000002</v>
      </c>
    </row>
    <row r="14" spans="1:17" x14ac:dyDescent="0.25">
      <c r="A14" s="5" t="s">
        <v>3</v>
      </c>
      <c r="B14" s="24">
        <v>23251985</v>
      </c>
      <c r="C14" s="24">
        <v>-2228923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>
        <v>290000</v>
      </c>
      <c r="L14" s="24">
        <v>290000</v>
      </c>
      <c r="M14" s="24"/>
      <c r="N14" s="24"/>
      <c r="O14" s="24"/>
      <c r="P14" s="22">
        <f t="shared" si="1"/>
        <v>14466540.539999999</v>
      </c>
    </row>
    <row r="15" spans="1:17" x14ac:dyDescent="0.25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25">
      <c r="A16" s="5" t="s">
        <v>5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25">
      <c r="A17" s="5" t="s">
        <v>6</v>
      </c>
      <c r="B17" s="24">
        <v>26922360</v>
      </c>
      <c r="C17" s="24">
        <v>2387895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>
        <v>2381592.7000000002</v>
      </c>
      <c r="L17" s="24">
        <v>2371988.9</v>
      </c>
      <c r="M17" s="24"/>
      <c r="N17" s="24"/>
      <c r="O17" s="24"/>
      <c r="P17" s="22">
        <f t="shared" si="1"/>
        <v>20631031.440000001</v>
      </c>
    </row>
    <row r="18" spans="1:16" x14ac:dyDescent="0.25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-66986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3965991.72</v>
      </c>
      <c r="L18" s="23">
        <f>SUM(L19,L20,L21,L22,L23,L24,L25,L26,L27)</f>
        <v>4221674.8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26445233.899999999</v>
      </c>
    </row>
    <row r="19" spans="1:16" x14ac:dyDescent="0.25">
      <c r="A19" s="5" t="s">
        <v>8</v>
      </c>
      <c r="B19" s="24">
        <v>7454640</v>
      </c>
      <c r="C19" s="24">
        <v>0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>
        <v>420802.96</v>
      </c>
      <c r="L19" s="24">
        <v>190216.51</v>
      </c>
      <c r="M19" s="24"/>
      <c r="N19" s="24"/>
      <c r="O19" s="24"/>
      <c r="P19" s="22">
        <f t="shared" si="1"/>
        <v>3582931.17</v>
      </c>
    </row>
    <row r="20" spans="1:16" x14ac:dyDescent="0.25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>
        <v>1065000.02</v>
      </c>
      <c r="L20" s="24">
        <v>319452.09999999998</v>
      </c>
      <c r="M20" s="24"/>
      <c r="N20" s="24"/>
      <c r="O20" s="24"/>
      <c r="P20" s="22">
        <f t="shared" si="1"/>
        <v>1501952.12</v>
      </c>
    </row>
    <row r="21" spans="1:16" x14ac:dyDescent="0.25">
      <c r="A21" s="5" t="s">
        <v>10</v>
      </c>
      <c r="B21" s="24">
        <v>1800000</v>
      </c>
      <c r="C21" s="24">
        <v>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>
        <v>294200</v>
      </c>
      <c r="M21" s="24"/>
      <c r="N21" s="24"/>
      <c r="O21" s="24"/>
      <c r="P21" s="22">
        <f t="shared" si="1"/>
        <v>812865</v>
      </c>
    </row>
    <row r="22" spans="1:16" x14ac:dyDescent="0.25">
      <c r="A22" s="5" t="s">
        <v>11</v>
      </c>
      <c r="B22" s="24">
        <v>400000</v>
      </c>
      <c r="C22" s="24"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25">
      <c r="A23" s="5" t="s">
        <v>12</v>
      </c>
      <c r="B23" s="24">
        <v>14958132</v>
      </c>
      <c r="C23" s="24">
        <v>-1313140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>
        <v>1489240.14</v>
      </c>
      <c r="L23" s="24">
        <v>2120702.17</v>
      </c>
      <c r="M23" s="24"/>
      <c r="N23" s="24"/>
      <c r="O23" s="24"/>
      <c r="P23" s="22">
        <f t="shared" si="1"/>
        <v>7864625.0499999998</v>
      </c>
    </row>
    <row r="24" spans="1:16" x14ac:dyDescent="0.25">
      <c r="A24" s="5" t="s">
        <v>13</v>
      </c>
      <c r="B24" s="24">
        <v>3691992</v>
      </c>
      <c r="C24" s="24">
        <v>600000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>
        <v>233756</v>
      </c>
      <c r="M24" s="24"/>
      <c r="N24" s="24"/>
      <c r="O24" s="24"/>
      <c r="P24" s="22">
        <f t="shared" si="1"/>
        <v>2580713.02</v>
      </c>
    </row>
    <row r="25" spans="1:16" x14ac:dyDescent="0.25">
      <c r="A25" s="5" t="s">
        <v>14</v>
      </c>
      <c r="B25" s="24">
        <v>3000000</v>
      </c>
      <c r="C25" s="24">
        <v>785110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>
        <v>12554.75</v>
      </c>
      <c r="M25" s="24"/>
      <c r="N25" s="24"/>
      <c r="O25" s="24"/>
      <c r="P25" s="22">
        <f t="shared" si="1"/>
        <v>1986373.05</v>
      </c>
    </row>
    <row r="26" spans="1:16" x14ac:dyDescent="0.25">
      <c r="A26" s="5" t="s">
        <v>15</v>
      </c>
      <c r="B26" s="24">
        <v>7870000</v>
      </c>
      <c r="C26" s="24">
        <v>-2448332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>
        <v>582822</v>
      </c>
      <c r="L26" s="24">
        <v>617333.34</v>
      </c>
      <c r="M26" s="24"/>
      <c r="N26" s="24"/>
      <c r="O26" s="24"/>
      <c r="P26" s="22">
        <f t="shared" si="1"/>
        <v>2869955.3</v>
      </c>
    </row>
    <row r="27" spans="1:16" x14ac:dyDescent="0.25">
      <c r="A27" s="5" t="s">
        <v>16</v>
      </c>
      <c r="B27" s="24">
        <v>5205624</v>
      </c>
      <c r="C27" s="24">
        <v>2294376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>
        <v>408126.6</v>
      </c>
      <c r="L27" s="24">
        <v>433459.93</v>
      </c>
      <c r="M27" s="24"/>
      <c r="N27" s="24"/>
      <c r="O27" s="24"/>
      <c r="P27" s="22">
        <f t="shared" si="1"/>
        <v>5245819.1899999995</v>
      </c>
    </row>
    <row r="28" spans="1:16" x14ac:dyDescent="0.25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-4881900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2460923</v>
      </c>
      <c r="L28" s="23">
        <f t="shared" si="3"/>
        <v>9901280.9299999997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35735059.740000002</v>
      </c>
    </row>
    <row r="29" spans="1:16" x14ac:dyDescent="0.25">
      <c r="A29" s="5" t="s">
        <v>18</v>
      </c>
      <c r="B29" s="24">
        <v>10535500</v>
      </c>
      <c r="C29" s="24">
        <v>-2970683</v>
      </c>
      <c r="D29" s="24"/>
      <c r="E29" s="24"/>
      <c r="F29" s="24"/>
      <c r="G29" s="24"/>
      <c r="H29" s="24"/>
      <c r="I29" s="24">
        <v>733360.3</v>
      </c>
      <c r="J29" s="24"/>
      <c r="K29" s="24">
        <v>360380</v>
      </c>
      <c r="L29" s="24">
        <v>3845311.79</v>
      </c>
      <c r="M29" s="24"/>
      <c r="N29" s="24"/>
      <c r="O29" s="24"/>
      <c r="P29" s="22">
        <f t="shared" si="1"/>
        <v>4939052.09</v>
      </c>
    </row>
    <row r="30" spans="1:16" x14ac:dyDescent="0.25">
      <c r="A30" s="5" t="s">
        <v>19</v>
      </c>
      <c r="B30" s="24">
        <v>1425000</v>
      </c>
      <c r="C30" s="24">
        <v>149750</v>
      </c>
      <c r="D30" s="24"/>
      <c r="E30" s="24"/>
      <c r="F30" s="24"/>
      <c r="G30" s="24"/>
      <c r="H30" s="24"/>
      <c r="I30" s="24">
        <v>10620</v>
      </c>
      <c r="J30" s="24"/>
      <c r="K30" s="24">
        <v>940283</v>
      </c>
      <c r="L30" s="24">
        <v>22626.07</v>
      </c>
      <c r="M30" s="24"/>
      <c r="N30" s="24"/>
      <c r="O30" s="24"/>
      <c r="P30" s="22">
        <f t="shared" si="1"/>
        <v>973529.07</v>
      </c>
    </row>
    <row r="31" spans="1:16" x14ac:dyDescent="0.25">
      <c r="A31" s="5" t="s">
        <v>20</v>
      </c>
      <c r="B31" s="24">
        <v>2115000</v>
      </c>
      <c r="C31" s="24">
        <v>-950000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>
        <v>6666.67</v>
      </c>
      <c r="M31" s="24"/>
      <c r="N31" s="24"/>
      <c r="O31" s="24"/>
      <c r="P31" s="22">
        <f t="shared" si="1"/>
        <v>448765.47</v>
      </c>
    </row>
    <row r="32" spans="1:16" x14ac:dyDescent="0.25">
      <c r="A32" s="5" t="s">
        <v>21</v>
      </c>
      <c r="B32" s="24">
        <v>50000</v>
      </c>
      <c r="C32" s="24">
        <v>0</v>
      </c>
      <c r="D32" s="24"/>
      <c r="E32" s="24"/>
      <c r="F32" s="24"/>
      <c r="G32" s="24"/>
      <c r="H32" s="24"/>
      <c r="I32" s="24">
        <v>0</v>
      </c>
      <c r="J32" s="24"/>
      <c r="K32" s="24"/>
      <c r="L32" s="24">
        <v>166.67</v>
      </c>
      <c r="M32" s="24"/>
      <c r="N32" s="24"/>
      <c r="O32" s="24"/>
      <c r="P32" s="22">
        <f t="shared" si="1"/>
        <v>166.67</v>
      </c>
    </row>
    <row r="33" spans="1:16" x14ac:dyDescent="0.25">
      <c r="A33" s="5" t="s">
        <v>22</v>
      </c>
      <c r="B33" s="24">
        <v>7440000</v>
      </c>
      <c r="C33" s="24">
        <v>-4618300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>
        <v>852442.76</v>
      </c>
      <c r="M33" s="24"/>
      <c r="N33" s="24"/>
      <c r="O33" s="24"/>
      <c r="P33" s="22">
        <f t="shared" si="1"/>
        <v>2049899.1199999999</v>
      </c>
    </row>
    <row r="34" spans="1:16" x14ac:dyDescent="0.25">
      <c r="A34" s="5" t="s">
        <v>23</v>
      </c>
      <c r="B34" s="24">
        <v>7005000</v>
      </c>
      <c r="C34" s="24">
        <v>-69773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>
        <v>3034705.57</v>
      </c>
      <c r="M34" s="24"/>
      <c r="N34" s="24"/>
      <c r="O34" s="24"/>
      <c r="P34" s="22">
        <f t="shared" si="1"/>
        <v>3238646.15</v>
      </c>
    </row>
    <row r="35" spans="1:16" x14ac:dyDescent="0.25">
      <c r="A35" s="5" t="s">
        <v>24</v>
      </c>
      <c r="B35" s="24">
        <v>31061666</v>
      </c>
      <c r="C35" s="24">
        <v>-2199987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>
        <v>1160260</v>
      </c>
      <c r="L35" s="24">
        <v>2104293.3199999998</v>
      </c>
      <c r="M35" s="24"/>
      <c r="N35" s="24"/>
      <c r="O35" s="24"/>
      <c r="P35" s="22">
        <f t="shared" si="1"/>
        <v>19283920.120000001</v>
      </c>
    </row>
    <row r="36" spans="1:16" x14ac:dyDescent="0.25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25">
      <c r="A37" s="5" t="s">
        <v>26</v>
      </c>
      <c r="B37" s="24">
        <v>5030000</v>
      </c>
      <c r="C37" s="24">
        <v>5777093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107</v>
      </c>
      <c r="K37" s="24"/>
      <c r="L37" s="24">
        <v>35068.080000000002</v>
      </c>
      <c r="M37" s="24"/>
      <c r="N37" s="24"/>
      <c r="O37" s="24"/>
      <c r="P37" s="22">
        <f t="shared" si="1"/>
        <v>4801081.05</v>
      </c>
    </row>
    <row r="38" spans="1:16" x14ac:dyDescent="0.25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25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25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25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25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25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25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25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25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25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25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25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25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25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25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25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25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1328886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210003.54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959827.16</v>
      </c>
    </row>
    <row r="55" spans="1:16" x14ac:dyDescent="0.25">
      <c r="A55" s="5" t="s">
        <v>44</v>
      </c>
      <c r="B55" s="24">
        <v>394239</v>
      </c>
      <c r="C55" s="24">
        <v>1626429</v>
      </c>
      <c r="D55" s="24"/>
      <c r="E55" s="24"/>
      <c r="F55" s="24"/>
      <c r="G55" s="24"/>
      <c r="H55" s="24"/>
      <c r="I55" s="24">
        <v>649523.62</v>
      </c>
      <c r="J55" s="24"/>
      <c r="K55" s="24">
        <v>210003.54</v>
      </c>
      <c r="L55" s="24"/>
      <c r="M55" s="24"/>
      <c r="N55" s="24"/>
      <c r="O55" s="24"/>
      <c r="P55" s="22">
        <f t="shared" si="1"/>
        <v>859527.16</v>
      </c>
    </row>
    <row r="56" spans="1:16" x14ac:dyDescent="0.25">
      <c r="A56" s="5" t="s">
        <v>45</v>
      </c>
      <c r="B56" s="24">
        <v>0</v>
      </c>
      <c r="C56" s="24">
        <v>100300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/>
      <c r="P56" s="22">
        <f t="shared" si="1"/>
        <v>100300</v>
      </c>
    </row>
    <row r="57" spans="1:16" x14ac:dyDescent="0.25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25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25">
      <c r="A59" s="5" t="s">
        <v>48</v>
      </c>
      <c r="B59" s="24">
        <v>1100000</v>
      </c>
      <c r="C59" s="24">
        <v>-397843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0</v>
      </c>
    </row>
    <row r="60" spans="1:16" x14ac:dyDescent="0.25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25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25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25">
      <c r="A63" s="5" t="s">
        <v>52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25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25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25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25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25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25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25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25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25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25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25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25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25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25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25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25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25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25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25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25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25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25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0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25358423.359999999</v>
      </c>
      <c r="L85" s="29">
        <f t="shared" si="11"/>
        <v>35120345.439999998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242241998.82000002</v>
      </c>
    </row>
    <row r="86" spans="1:16" x14ac:dyDescent="0.25">
      <c r="A86" s="5" t="s">
        <v>106</v>
      </c>
    </row>
    <row r="87" spans="1:16" x14ac:dyDescent="0.25">
      <c r="A87" s="5" t="s">
        <v>108</v>
      </c>
    </row>
    <row r="88" spans="1:16" x14ac:dyDescent="0.25">
      <c r="A88" s="5" t="s">
        <v>109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abSelected="1" topLeftCell="A7" zoomScale="70" zoomScaleNormal="70" workbookViewId="0">
      <selection activeCell="G16" sqref="G1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28515625" customWidth="1"/>
    <col min="11" max="11" width="19.28515625" customWidth="1"/>
    <col min="12" max="12" width="17.71093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18721505.100000001</v>
      </c>
      <c r="L11" s="23">
        <f>'P2 Presupuesto Aprobado-Ejec '!L12</f>
        <v>20997389.709999997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179101878.02000001</v>
      </c>
    </row>
    <row r="12" spans="3:17" x14ac:dyDescent="0.25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16049912.4</v>
      </c>
      <c r="L12" s="24">
        <f>'P2 Presupuesto Aprobado-Ejec '!L13</f>
        <v>18335400.809999999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144004306.04000002</v>
      </c>
    </row>
    <row r="13" spans="3:17" x14ac:dyDescent="0.25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290000</v>
      </c>
      <c r="L13" s="24">
        <f>'P2 Presupuesto Aprobado-Ejec '!L14</f>
        <v>290000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14466540.539999999</v>
      </c>
    </row>
    <row r="14" spans="3:17" x14ac:dyDescent="0.25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25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25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2381592.7000000002</v>
      </c>
      <c r="L16" s="24">
        <f>'P2 Presupuesto Aprobado-Ejec '!L17</f>
        <v>2371988.9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20631031.440000001</v>
      </c>
    </row>
    <row r="17" spans="3:16" x14ac:dyDescent="0.25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3965991.72</v>
      </c>
      <c r="L17" s="23">
        <f>'P2 Presupuesto Aprobado-Ejec '!L18</f>
        <v>4221674.8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26445233.899999999</v>
      </c>
    </row>
    <row r="18" spans="3:16" x14ac:dyDescent="0.25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420802.96</v>
      </c>
      <c r="L18" s="24">
        <f>'P2 Presupuesto Aprobado-Ejec '!L19</f>
        <v>190216.51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3582931.17</v>
      </c>
    </row>
    <row r="19" spans="3:16" x14ac:dyDescent="0.25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1065000.02</v>
      </c>
      <c r="L19" s="24">
        <f>'P2 Presupuesto Aprobado-Ejec '!L20</f>
        <v>319452.09999999998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1501952.12</v>
      </c>
    </row>
    <row r="20" spans="3:16" x14ac:dyDescent="0.25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294200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812865</v>
      </c>
    </row>
    <row r="21" spans="3:16" x14ac:dyDescent="0.25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25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1489240.14</v>
      </c>
      <c r="L22" s="24">
        <f>'P2 Presupuesto Aprobado-Ejec '!L23</f>
        <v>2120702.17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7864625.0499999998</v>
      </c>
    </row>
    <row r="23" spans="3:16" x14ac:dyDescent="0.25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233756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2580713.02</v>
      </c>
    </row>
    <row r="24" spans="3:16" x14ac:dyDescent="0.25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12554.75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1986373.05</v>
      </c>
    </row>
    <row r="25" spans="3:16" x14ac:dyDescent="0.25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582822</v>
      </c>
      <c r="L25" s="24">
        <f>'P2 Presupuesto Aprobado-Ejec '!L26</f>
        <v>617333.34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2869955.3</v>
      </c>
    </row>
    <row r="26" spans="3:16" x14ac:dyDescent="0.25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408126.6</v>
      </c>
      <c r="L26" s="24">
        <f>'P2 Presupuesto Aprobado-Ejec '!L27</f>
        <v>433459.93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5245819.1899999995</v>
      </c>
    </row>
    <row r="27" spans="3:16" x14ac:dyDescent="0.25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2460923</v>
      </c>
      <c r="L27" s="23">
        <f>'P2 Presupuesto Aprobado-Ejec '!L28</f>
        <v>9901280.9299999997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35735059.740000002</v>
      </c>
    </row>
    <row r="28" spans="3:16" x14ac:dyDescent="0.25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360380</v>
      </c>
      <c r="L28" s="24">
        <f>'P2 Presupuesto Aprobado-Ejec '!L29</f>
        <v>3845311.79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4939052.09</v>
      </c>
    </row>
    <row r="29" spans="3:16" x14ac:dyDescent="0.25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940283</v>
      </c>
      <c r="L29" s="24">
        <f>'P2 Presupuesto Aprobado-Ejec '!L30</f>
        <v>22626.07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973529.07</v>
      </c>
    </row>
    <row r="30" spans="3:16" x14ac:dyDescent="0.25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6666.67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448765.47</v>
      </c>
    </row>
    <row r="31" spans="3:16" x14ac:dyDescent="0.25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166.67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166.67</v>
      </c>
    </row>
    <row r="32" spans="3:16" x14ac:dyDescent="0.25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852442.76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2049899.1199999999</v>
      </c>
    </row>
    <row r="33" spans="3:16" x14ac:dyDescent="0.25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3034705.57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3238646.15</v>
      </c>
    </row>
    <row r="34" spans="3:16" x14ac:dyDescent="0.25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1160260</v>
      </c>
      <c r="L34" s="24">
        <f>'P2 Presupuesto Aprobado-Ejec '!L35</f>
        <v>2104293.3199999998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19283920.120000001</v>
      </c>
    </row>
    <row r="35" spans="3:16" x14ac:dyDescent="0.25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25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35068.080000000002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4801081.05</v>
      </c>
    </row>
    <row r="37" spans="3:16" x14ac:dyDescent="0.25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25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25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25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25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25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25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25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25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25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25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25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25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25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25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25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25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210003.54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959827.16</v>
      </c>
    </row>
    <row r="54" spans="3:16" x14ac:dyDescent="0.25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210003.54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859527.16</v>
      </c>
    </row>
    <row r="55" spans="3:16" x14ac:dyDescent="0.25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25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25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25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0</v>
      </c>
    </row>
    <row r="59" spans="3:16" x14ac:dyDescent="0.25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25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25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25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25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25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25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25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25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25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25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25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25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25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25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25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25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25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25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25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25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25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25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25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25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25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25358423.359999999</v>
      </c>
      <c r="L84" s="29">
        <f t="shared" si="2"/>
        <v>35120345.439999998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242241998.82000002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2023-08-02T17:38:56Z</cp:lastPrinted>
  <dcterms:created xsi:type="dcterms:W3CDTF">2021-07-29T18:58:50Z</dcterms:created>
  <dcterms:modified xsi:type="dcterms:W3CDTF">2023-10-02T19:21:20Z</dcterms:modified>
</cp:coreProperties>
</file>