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esktop\"/>
    </mc:Choice>
  </mc:AlternateContent>
  <xr:revisionPtr revIDLastSave="0" documentId="13_ncr:1_{AFA048F1-777B-425A-91C4-7295C77C641B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C18" i="2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P83" i="3" l="1"/>
  <c r="C85" i="2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<sst xmlns="http://schemas.openxmlformats.org/spreadsheetml/2006/main" count="286" uniqueCount="109">
  <si>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</si>
  <si>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</si>
  <si>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</si>
  <si>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</si>
  <si>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</si>
  <si>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</si>
  <si>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</si>
  <si>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</si>
  <si>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</si>
  <si>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</si>
  <si>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</si>
  <si>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</si>
  <si>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</si>
  <si>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</si>
  <si>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</si>
  <si>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</si>
  <si>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</si>
  <si>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</si>
  <si>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</si>
  <si>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</si>
  <si>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</si>
  <si>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</si>
  <si>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</si>
  <si>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</si>
  <si>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</si>
  <si>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</si>
  <si>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</si>
  <si>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</si>
  <si>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</si>
  <si>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</si>
  <si>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</si>
  <si>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</si>
  <si>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</si>
  <si>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</si>
  <si>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</si>
  <si>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</si>
  <si>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</si>
  <si>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</si>
  <si>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</si>
  <si>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</si>
  <si>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</si>
  <si>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</si>
  <si>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</si>
  <si>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</si>
  <si>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</si>
  <si>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</si>
  <si>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</si>
  <si>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</si>
  <si>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</si>
  <si>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</si>
  <si>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</si>
  <si>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</si>
  <si>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</si>
  <si>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</si>
  <si>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</si>
  <si>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</si>
  <si>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</si>
  <si>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</si>
  <si>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</si>
  <si>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</si>
  <si>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</si>
  <si>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</si>
  <si>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</si>
  <si>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</si>
  <si>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</si>
  <si>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</si>
  <si>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</si>
  <si>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</si>
  <si>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</si>
  <si>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</si>
  <si>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</si>
  <si>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</si>
  <si>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</si>
  <si>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</si>
  <si>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</si>
  <si>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</si>
  <si>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</si>
  <si>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</si>
  <si>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</si>
  <si>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</si>
  <si>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</si>
  <si>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</si>
  <si>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</si>
  <si>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</si>
  <si>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</si>
  <si>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</si>
  <si>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</si>
  <si>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</si>
  <si>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</si>
  <si>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</si>
  <si>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</si>
  <si>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</si>
  <si>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</si>
  <si>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</si>
  <si>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</si>
  <si>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</si>
  <si>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</si>
  <si>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</si>
  <si>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</si>
  <si>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</si>
  <si>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</si>
  <si>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</si>
  <si>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</si>
  <si>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</si>
  <si>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Tecnico Administrativo</t>
  </si>
  <si>
    <t>Preparado Por Yolanda Maritza Mejia</t>
  </si>
  <si>
    <t>Año 2026</t>
  </si>
  <si>
    <t>Fecha de registro hasta el 01 de Enero  2026</t>
  </si>
  <si>
    <t>Fecha de Imputación hasta el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</si>
</sst>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56384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1163955</xdr:colOff>
      <xdr:row>4</xdr:row>
      <xdr:rowOff>20864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abSelected="1" topLeftCell="A4" workbookViewId="0">
      <selection activeCell="C12" sqref="C12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297045662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225976800</v>
      </c>
      <c r="D13" s="4">
        <f>'P2 Presupuesto Aprobado-Ejec '!C13</f>
        <v>0</v>
      </c>
      <c r="E13" s="7"/>
    </row>
    <row r="14" spans="1:15" x14ac:dyDescent="0.3">
      <c r="B14" s="5" t="s">
        <v>3</v>
      </c>
      <c r="C14" s="4">
        <f>'P2 Presupuesto Aprobado-Ejec '!B14</f>
        <v>42401864</v>
      </c>
      <c r="D14" s="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28666998</v>
      </c>
      <c r="D17" s="4">
        <f>'P2 Presupuesto Aprobado-Ejec '!C17</f>
        <v>0</v>
      </c>
      <c r="E17" s="7"/>
    </row>
    <row r="18" spans="2:5" x14ac:dyDescent="0.3">
      <c r="B18" s="3" t="s">
        <v>7</v>
      </c>
      <c r="C18" s="4">
        <f>'P2 Presupuesto Aprobado-Ejec '!B18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6878927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2561400</v>
      </c>
      <c r="D20" s="4">
        <f>'P2 Presupuesto Aprobado-Ejec '!C20</f>
        <v>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800000</v>
      </c>
      <c r="D22" s="4">
        <f>'P2 Presupuesto Aprobado-Ejec '!C22</f>
        <v>0</v>
      </c>
      <c r="E22" s="7"/>
    </row>
    <row r="23" spans="2:5" x14ac:dyDescent="0.3">
      <c r="B23" s="5" t="s">
        <v>12</v>
      </c>
      <c r="C23" s="4">
        <f>'P2 Presupuesto Aprobado-Ejec '!B23</f>
        <v>19898321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3680636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3405000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8446276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6100000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53172603</v>
      </c>
      <c r="D28" s="4">
        <f>SUM(D29:D37)</f>
        <v>0</v>
      </c>
    </row>
    <row r="29" spans="2:5" x14ac:dyDescent="0.3">
      <c r="B29" s="5" t="s">
        <v>18</v>
      </c>
      <c r="C29" s="4">
        <f>'P2 Presupuesto Aprobado-Ejec '!B29</f>
        <v>4913722</v>
      </c>
      <c r="D29" s="4">
        <f>'P2 Presupuesto Aprobado-Ejec '!C29</f>
        <v>0</v>
      </c>
    </row>
    <row r="30" spans="2:5" x14ac:dyDescent="0.3">
      <c r="B30" s="5" t="s">
        <v>19</v>
      </c>
      <c r="C30" s="4">
        <f>'P2 Presupuesto Aprobado-Ejec '!B30</f>
        <v>0</v>
      </c>
      <c r="D30" s="4">
        <f>'P2 Presupuesto Aprobado-Ejec '!C30</f>
        <v>0</v>
      </c>
    </row>
    <row r="31" spans="2:5" x14ac:dyDescent="0.3">
      <c r="B31" s="5" t="s">
        <v>20</v>
      </c>
      <c r="C31" s="4">
        <f>'P2 Presupuesto Aprobado-Ejec '!B31</f>
        <v>72015</v>
      </c>
      <c r="D31" s="4">
        <f>'P2 Presupuesto Aprobado-Ejec '!C31</f>
        <v>0</v>
      </c>
    </row>
    <row r="32" spans="2:5" x14ac:dyDescent="0.3">
      <c r="B32" s="5" t="s">
        <v>21</v>
      </c>
      <c r="C32" s="4">
        <f>'P2 Presupuesto Aprobado-Ejec '!B32</f>
        <v>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1215814</v>
      </c>
      <c r="D33" s="4">
        <f>'P2 Presupuesto Aprobado-Ejec '!C33</f>
        <v>0</v>
      </c>
    </row>
    <row r="34" spans="2:4" x14ac:dyDescent="0.3">
      <c r="B34" s="5" t="s">
        <v>23</v>
      </c>
      <c r="C34" s="4">
        <f>'P2 Presupuesto Aprobado-Ejec '!B34</f>
        <v>11985395</v>
      </c>
      <c r="D34" s="4">
        <f>'P2 Presupuesto Aprobado-Ejec '!C34</f>
        <v>0</v>
      </c>
    </row>
    <row r="35" spans="2:4" x14ac:dyDescent="0.3">
      <c r="B35" s="5" t="s">
        <v>24</v>
      </c>
      <c r="C35" s="4">
        <f>'P2 Presupuesto Aprobado-Ejec '!B35</f>
        <v>27409525</v>
      </c>
      <c r="D35" s="4">
        <f>'P2 Presupuesto Aprobado-Ejec '!C35</f>
        <v>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7576132</v>
      </c>
      <c r="D37" s="4">
        <f>'P2 Presupuesto Aprobado-Ejec '!C37</f>
        <v>0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0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4" sqref="B14"/>
    </sheetView>
  </sheetViews>
  <sheetFormatPr baseColWidth="10" defaultColWidth="11.44140625" defaultRowHeight="14.4" x14ac:dyDescent="0.3"/>
  <cols>
    <col min="1" max="1" width="65.33203125" customWidth="1"/>
    <col min="2" max="2" width="25.44140625" customWidth="1"/>
    <col min="3" max="3" width="23.88671875" customWidth="1"/>
    <col min="4" max="4" width="18.109375" customWidth="1"/>
    <col min="5" max="5" width="17.5546875" customWidth="1"/>
    <col min="6" max="6" width="17.4414062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297045662</v>
      </c>
      <c r="C12" s="23">
        <f t="shared" ref="C12:O12" si="0">SUM(C13,C14,C15,C16,C17)</f>
        <v>0</v>
      </c>
      <c r="D12" s="23">
        <f t="shared" si="0"/>
        <v>0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0</v>
      </c>
    </row>
    <row r="13" spans="1:17" x14ac:dyDescent="0.3">
      <c r="A13" s="5" t="s">
        <v>2</v>
      </c>
      <c r="B13" s="24">
        <v>225976800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0</v>
      </c>
    </row>
    <row r="14" spans="1:17" x14ac:dyDescent="0.3">
      <c r="A14" s="5" t="s">
        <v>3</v>
      </c>
      <c r="B14" s="24">
        <v>42401864</v>
      </c>
      <c r="C14" s="24"/>
      <c r="D14" s="24"/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28666998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0</v>
      </c>
    </row>
    <row r="18" spans="1:16" x14ac:dyDescent="0.3">
      <c r="A18" s="3" t="s">
        <v>7</v>
      </c>
      <c r="B18" s="23">
        <f>SUM(B19,B20,B21,B22,B23,B24,B25,B26,B27)</f>
        <v>53870560</v>
      </c>
      <c r="C18" s="23">
        <f>SUM(C19,C20,C21,C22,C23,C24,C25,C26,C27)</f>
        <v>0</v>
      </c>
      <c r="D18" s="23">
        <f t="shared" ref="D18:O18" si="2">SUM(D19,D20,D21,D22,D23,D24,D25,D26,D27)</f>
        <v>0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0</v>
      </c>
    </row>
    <row r="19" spans="1:16" x14ac:dyDescent="0.3">
      <c r="A19" s="5" t="s">
        <v>8</v>
      </c>
      <c r="B19" s="24">
        <v>6878927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0</v>
      </c>
    </row>
    <row r="20" spans="1:16" x14ac:dyDescent="0.3">
      <c r="A20" s="5" t="s">
        <v>9</v>
      </c>
      <c r="B20" s="24">
        <v>2561400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0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3">
      <c r="A22" s="5" t="s">
        <v>11</v>
      </c>
      <c r="B22" s="24">
        <v>800000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19898321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0</v>
      </c>
    </row>
    <row r="24" spans="1:16" x14ac:dyDescent="0.3">
      <c r="A24" s="5" t="s">
        <v>13</v>
      </c>
      <c r="B24" s="24">
        <v>3680636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0</v>
      </c>
    </row>
    <row r="25" spans="1:16" x14ac:dyDescent="0.3">
      <c r="A25" s="5" t="s">
        <v>14</v>
      </c>
      <c r="B25" s="24">
        <v>3405000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0</v>
      </c>
    </row>
    <row r="26" spans="1:16" x14ac:dyDescent="0.3">
      <c r="A26" s="5" t="s">
        <v>15</v>
      </c>
      <c r="B26" s="24">
        <v>8446276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0</v>
      </c>
    </row>
    <row r="27" spans="1:16" x14ac:dyDescent="0.3">
      <c r="A27" s="5" t="s">
        <v>16</v>
      </c>
      <c r="B27" s="24">
        <v>6100000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0</v>
      </c>
    </row>
    <row r="28" spans="1:16" x14ac:dyDescent="0.3">
      <c r="A28" s="3" t="s">
        <v>17</v>
      </c>
      <c r="B28" s="23">
        <f>SUM(B29,B30,B31,B32,B33,B34,B35,B36,B37,)</f>
        <v>53172603</v>
      </c>
      <c r="C28" s="23">
        <f t="shared" ref="C28:O28" si="3">SUM(C29,C30,C31,C32,C33,C34,C35,C36,C37,)</f>
        <v>0</v>
      </c>
      <c r="D28" s="23">
        <f t="shared" si="3"/>
        <v>0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0</v>
      </c>
    </row>
    <row r="29" spans="1:16" x14ac:dyDescent="0.3">
      <c r="A29" s="5" t="s">
        <v>18</v>
      </c>
      <c r="B29" s="24">
        <v>4913722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0</v>
      </c>
    </row>
    <row r="30" spans="1:16" x14ac:dyDescent="0.3">
      <c r="A30" s="5" t="s">
        <v>19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0</v>
      </c>
    </row>
    <row r="31" spans="1:16" x14ac:dyDescent="0.3">
      <c r="A31" s="5" t="s">
        <v>20</v>
      </c>
      <c r="B31" s="24">
        <v>72015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1215814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11985395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3">
      <c r="A35" s="5" t="s">
        <v>24</v>
      </c>
      <c r="B35" s="24">
        <v>27409525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0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7576132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404088825</v>
      </c>
      <c r="C85" s="29">
        <f t="shared" ref="C85:P85" si="11">SUM(C12,C18,C28,C38,C47,C54,C64,C69,C72,C76,)</f>
        <v>0</v>
      </c>
      <c r="D85" s="29">
        <f t="shared" si="11"/>
        <v>0</v>
      </c>
      <c r="E85" s="29">
        <f t="shared" si="11"/>
        <v>0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0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105</v>
      </c>
    </row>
    <row r="93" spans="1:16" x14ac:dyDescent="0.3">
      <c r="A93" t="s">
        <v>104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C29" sqref="C29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0</v>
      </c>
      <c r="E11" s="23">
        <f>'P2 Presupuesto Aprobado-Ejec '!E12</f>
        <v>0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0</v>
      </c>
    </row>
    <row r="12" spans="3:17" x14ac:dyDescent="0.3">
      <c r="C12" s="5" t="s">
        <v>2</v>
      </c>
      <c r="D12" s="24">
        <f>'P2 Presupuesto Aprobado-Ejec '!D13</f>
        <v>0</v>
      </c>
      <c r="E12" s="24">
        <f>'P2 Presupuesto Aprobado-Ejec '!E13</f>
        <v>0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0</v>
      </c>
    </row>
    <row r="13" spans="3:17" x14ac:dyDescent="0.3">
      <c r="C13" s="5" t="s">
        <v>3</v>
      </c>
      <c r="D13" s="24">
        <f>'P2 Presupuesto Aprobado-Ejec '!D14</f>
        <v>0</v>
      </c>
      <c r="E13" s="24">
        <f>'P2 Presupuesto Aprobado-Ejec '!E14</f>
        <v>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0</v>
      </c>
      <c r="E16" s="24">
        <f>'P2 Presupuesto Aprobado-Ejec '!E17</f>
        <v>0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0</v>
      </c>
    </row>
    <row r="17" spans="3:16" x14ac:dyDescent="0.3">
      <c r="C17" s="3" t="s">
        <v>7</v>
      </c>
      <c r="D17" s="23">
        <f>'P2 Presupuesto Aprobado-Ejec '!D18</f>
        <v>0</v>
      </c>
      <c r="E17" s="23">
        <f>'P2 Presupuesto Aprobado-Ejec '!E18</f>
        <v>0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0</v>
      </c>
    </row>
    <row r="18" spans="3:16" x14ac:dyDescent="0.3">
      <c r="C18" s="5" t="s">
        <v>8</v>
      </c>
      <c r="D18" s="24">
        <f>'P2 Presupuesto Aprobado-Ejec '!D19</f>
        <v>0</v>
      </c>
      <c r="E18" s="24">
        <f>'P2 Presupuesto Aprobado-Ejec '!E19</f>
        <v>0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0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0</v>
      </c>
      <c r="E22" s="24">
        <f>'P2 Presupuesto Aprobado-Ejec '!E23</f>
        <v>0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0</v>
      </c>
    </row>
    <row r="23" spans="3:16" x14ac:dyDescent="0.3">
      <c r="C23" s="5" t="s">
        <v>13</v>
      </c>
      <c r="D23" s="24">
        <f>'P2 Presupuesto Aprobado-Ejec '!D24</f>
        <v>0</v>
      </c>
      <c r="E23" s="24">
        <f>'P2 Presupuesto Aprobado-Ejec '!E24</f>
        <v>0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0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0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0</v>
      </c>
    </row>
    <row r="27" spans="3:16" x14ac:dyDescent="0.3">
      <c r="C27" s="3" t="s">
        <v>17</v>
      </c>
      <c r="D27" s="23">
        <f>'P2 Presupuesto Aprobado-Ejec '!D28</f>
        <v>0</v>
      </c>
      <c r="E27" s="23">
        <f>'P2 Presupuesto Aprobado-Ejec '!E28</f>
        <v>0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0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0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0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3">
      <c r="C34" s="5" t="s">
        <v>24</v>
      </c>
      <c r="D34" s="24">
        <f>'P2 Presupuesto Aprobado-Ejec '!D35</f>
        <v>0</v>
      </c>
      <c r="E34" s="24">
        <f>'P2 Presupuesto Aprobado-Ejec '!E35</f>
        <v>0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0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0</v>
      </c>
      <c r="E84" s="29">
        <f t="shared" ref="E84:P84" si="2">SUM(E11,E17,E27,E37,E46,E53,E63,E71,)</f>
        <v>0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0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2025-12-08T19:12:25Z</cp:lastPrinted>
  <dcterms:created xsi:type="dcterms:W3CDTF">2021-07-29T18:58:50Z</dcterms:created>
  <dcterms:modified xsi:type="dcterms:W3CDTF">2026-01-13T15:39:15Z</dcterms:modified>
</cp:coreProperties>
</file>