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esktop\Balance 2025\Balances Libre Acceso\04 Abril\"/>
    </mc:Choice>
  </mc:AlternateContent>
  <bookViews>
    <workbookView xWindow="0" yWindow="0" windowWidth="28800" windowHeight="1221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G54" i="2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P39" i="3" s="1"/>
  <c r="D40" i="3"/>
  <c r="D41" i="3"/>
  <c r="D42" i="3"/>
  <c r="P42" i="3" s="1"/>
  <c r="D43" i="3"/>
  <c r="D44" i="3"/>
  <c r="D45" i="3"/>
  <c r="D47" i="3"/>
  <c r="D48" i="3"/>
  <c r="P48" i="3" s="1"/>
  <c r="D49" i="3"/>
  <c r="D50" i="3"/>
  <c r="D51" i="3"/>
  <c r="D52" i="3"/>
  <c r="P52" i="3" s="1"/>
  <c r="D54" i="3"/>
  <c r="D55" i="3"/>
  <c r="P55" i="3" s="1"/>
  <c r="D56" i="3"/>
  <c r="P56" i="3" s="1"/>
  <c r="D57" i="3"/>
  <c r="D58" i="3"/>
  <c r="D59" i="3"/>
  <c r="D60" i="3"/>
  <c r="D61" i="3"/>
  <c r="P61" i="3" s="1"/>
  <c r="D62" i="3"/>
  <c r="D64" i="3"/>
  <c r="D65" i="3"/>
  <c r="D66" i="3"/>
  <c r="P66" i="3" s="1"/>
  <c r="D67" i="3"/>
  <c r="P67" i="3" s="1"/>
  <c r="D69" i="3"/>
  <c r="D70" i="3"/>
  <c r="P70" i="3" s="1"/>
  <c r="D72" i="3"/>
  <c r="D73" i="3"/>
  <c r="D74" i="3"/>
  <c r="D75" i="3"/>
  <c r="D76" i="3"/>
  <c r="P76" i="3" s="1"/>
  <c r="D77" i="3"/>
  <c r="D78" i="3"/>
  <c r="D79" i="3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65" i="3" l="1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<sst xmlns="http://schemas.openxmlformats.org/spreadsheetml/2006/main" count="286" uniqueCount="109">
  <si>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</si>
  <si>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</si>
  <si>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</si>
  <si>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</si>
  <si>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</si>
  <si>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</si>
  <si>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</si>
  <si>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</si>
  <si>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</si>
  <si>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</si>
  <si>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</si>
  <si>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</si>
  <si>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</si>
  <si>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</si>
  <si>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</si>
  <si>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</si>
  <si>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</si>
  <si>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</si>
  <si>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</si>
  <si>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</si>
  <si>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</si>
  <si>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</si>
  <si>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</si>
  <si>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</si>
  <si>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</si>
  <si>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</si>
  <si>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</si>
  <si>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</si>
  <si>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</si>
  <si>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</si>
  <si>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</si>
  <si>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</si>
  <si>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</si>
  <si>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</si>
  <si>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</si>
  <si>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</si>
  <si>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</si>
  <si>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</si>
  <si>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</si>
  <si>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</si>
  <si>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</si>
  <si>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</si>
  <si>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</si>
  <si>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</si>
  <si>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</si>
  <si>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</si>
  <si>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</si>
  <si>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</si>
  <si>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</si>
  <si>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</si>
  <si>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</si>
  <si>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</si>
  <si>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</si>
  <si>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</si>
  <si>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</si>
  <si>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</si>
  <si>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</si>
  <si>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</si>
  <si>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</si>
  <si>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</si>
  <si>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</si>
  <si>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</si>
  <si>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</si>
  <si>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</si>
  <si>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</si>
  <si>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</si>
  <si>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</si>
  <si>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</si>
  <si>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</si>
  <si>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</si>
  <si>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</si>
  <si>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</si>
  <si>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</si>
  <si>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</si>
  <si>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</si>
  <si>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</si>
  <si>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</si>
  <si>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</si>
  <si>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</si>
  <si>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</si>
  <si>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</si>
  <si>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</si>
  <si>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</si>
  <si>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</si>
  <si>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</si>
  <si>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</si>
  <si>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</si>
  <si>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</si>
  <si>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</si>
  <si>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</si>
  <si>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</si>
  <si>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</si>
  <si>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</si>
  <si>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</si>
  <si>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</si>
  <si>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</si>
  <si>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</si>
  <si>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</si>
  <si>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</si>
  <si>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</si>
  <si>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</si>
  <si>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</si>
  <si>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</si>
  <si>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</si>
  <si>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</si>
  <si>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Tecnico Administrativo</t>
  </si>
  <si>
    <t>Preparado Por Yolanda Maritza Mejia</t>
  </si>
  <si>
    <t>Fecha de registro hasta el 31 de Abril 2025</t>
  </si>
  <si>
    <t>Fecha de Imputación hasta el 31 de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</si>
</sst>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workbookViewId="0">
      <selection activeCell="D13" sqref="D13"/>
    </sheetView>
  </sheetViews>
  <sheetFormatPr baseColWidth="10" defaultColWidth="11.42578125" defaultRowHeight="15" x14ac:dyDescent="0.25"/>
  <cols>
    <col min="2" max="2" width="105.7109375" customWidth="1"/>
    <col min="3" max="3" width="17.5703125" customWidth="1"/>
    <col min="4" max="4" width="16.7109375" customWidth="1"/>
  </cols>
  <sheetData>
    <row r="3" spans="1:15" ht="28.5" customHeight="1" x14ac:dyDescent="0.25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25">
      <c r="B10" s="36"/>
      <c r="C10" s="38"/>
      <c r="D10" s="38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297247282</v>
      </c>
      <c r="D12" s="4">
        <f>SUM(D13:D17)</f>
        <v>0</v>
      </c>
      <c r="E12" s="7"/>
    </row>
    <row r="13" spans="1:15" x14ac:dyDescent="0.25">
      <c r="B13" s="5" t="s">
        <v>2</v>
      </c>
      <c r="C13" s="4">
        <f>'P2 Presupuesto Aprobado-Ejec '!B13</f>
        <v>234387838</v>
      </c>
      <c r="D13" s="4">
        <f>'P2 Presupuesto Aprobado-Ejec '!C13</f>
        <v>-4516893</v>
      </c>
      <c r="E13" s="7"/>
    </row>
    <row r="14" spans="1:15" x14ac:dyDescent="0.25">
      <c r="B14" s="5" t="s">
        <v>3</v>
      </c>
      <c r="C14" s="4">
        <f>'P2 Presupuesto Aprobado-Ejec '!B14</f>
        <v>32928663</v>
      </c>
      <c r="D14" s="4">
        <f>'P2 Presupuesto Aprobado-Ejec '!C14</f>
        <v>5220000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29930781</v>
      </c>
      <c r="D17" s="4">
        <f>'P2 Presupuesto Aprobado-Ejec '!C17</f>
        <v>-703107</v>
      </c>
      <c r="E17" s="7"/>
    </row>
    <row r="18" spans="2:5" x14ac:dyDescent="0.25">
      <c r="B18" s="3" t="s">
        <v>7</v>
      </c>
      <c r="C18" s="4">
        <f>'P2 Presupuesto Aprobado-Ejec '!B18</f>
        <v>47325377</v>
      </c>
      <c r="D18" s="4">
        <f>SUM(D19:D27)</f>
        <v>2546212</v>
      </c>
      <c r="E18" s="7"/>
    </row>
    <row r="19" spans="2:5" x14ac:dyDescent="0.25">
      <c r="B19" s="5" t="s">
        <v>8</v>
      </c>
      <c r="C19" s="4">
        <f>'P2 Presupuesto Aprobado-Ejec '!B19</f>
        <v>6522109</v>
      </c>
      <c r="D19" s="4">
        <f>'P2 Presupuesto Aprobado-Ejec '!C19</f>
        <v>871613</v>
      </c>
      <c r="E19" s="7"/>
    </row>
    <row r="20" spans="2:5" x14ac:dyDescent="0.25">
      <c r="B20" s="5" t="s">
        <v>9</v>
      </c>
      <c r="C20" s="4">
        <f>'P2 Presupuesto Aprobado-Ejec '!B20</f>
        <v>2262600</v>
      </c>
      <c r="D20" s="4">
        <f>'P2 Presupuesto Aprobado-Ejec '!C20</f>
        <v>298800</v>
      </c>
      <c r="E20" s="7"/>
    </row>
    <row r="21" spans="2:5" x14ac:dyDescent="0.25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550000</v>
      </c>
      <c r="D22" s="4">
        <f>'P2 Presupuesto Aprobado-Ejec '!C22</f>
        <v>-400000</v>
      </c>
      <c r="E22" s="7"/>
    </row>
    <row r="23" spans="2:5" x14ac:dyDescent="0.25">
      <c r="B23" s="5" t="s">
        <v>12</v>
      </c>
      <c r="C23" s="4">
        <f>'P2 Presupuesto Aprobado-Ejec '!B23</f>
        <v>16546083</v>
      </c>
      <c r="D23" s="4">
        <f>'P2 Presupuesto Aprobado-Ejec '!C23</f>
        <v>1258549</v>
      </c>
    </row>
    <row r="24" spans="2:5" x14ac:dyDescent="0.25">
      <c r="B24" s="5" t="s">
        <v>13</v>
      </c>
      <c r="C24" s="4">
        <f>'P2 Presupuesto Aprobado-Ejec '!B24</f>
        <v>3818075</v>
      </c>
      <c r="D24" s="4">
        <f>'P2 Presupuesto Aprobado-Ejec '!C24</f>
        <v>200000</v>
      </c>
    </row>
    <row r="25" spans="2:5" x14ac:dyDescent="0.25">
      <c r="B25" s="5" t="s">
        <v>14</v>
      </c>
      <c r="C25" s="4">
        <f>'P2 Presupuesto Aprobado-Ejec '!B25</f>
        <v>3720000</v>
      </c>
      <c r="D25" s="4">
        <f>'P2 Presupuesto Aprobado-Ejec '!C25</f>
        <v>-1069300</v>
      </c>
    </row>
    <row r="26" spans="2:5" x14ac:dyDescent="0.25">
      <c r="B26" s="5" t="s">
        <v>15</v>
      </c>
      <c r="C26" s="4">
        <f>'P2 Presupuesto Aprobado-Ejec '!B26</f>
        <v>4020000</v>
      </c>
      <c r="D26" s="4">
        <f>'P2 Presupuesto Aprobado-Ejec '!C26</f>
        <v>1386550</v>
      </c>
    </row>
    <row r="27" spans="2:5" x14ac:dyDescent="0.25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25">
      <c r="B28" s="3" t="s">
        <v>17</v>
      </c>
      <c r="C28" s="4">
        <f>'P2 Presupuesto Aprobado-Ejec '!B28</f>
        <v>54516166</v>
      </c>
      <c r="D28" s="4">
        <f>SUM(D29:D37)</f>
        <v>-6108351</v>
      </c>
    </row>
    <row r="29" spans="2:5" x14ac:dyDescent="0.25">
      <c r="B29" s="5" t="s">
        <v>18</v>
      </c>
      <c r="C29" s="4">
        <f>'P2 Presupuesto Aprobado-Ejec '!B29</f>
        <v>6350000</v>
      </c>
      <c r="D29" s="4">
        <f>'P2 Presupuesto Aprobado-Ejec '!C29</f>
        <v>-1244352</v>
      </c>
    </row>
    <row r="30" spans="2:5" x14ac:dyDescent="0.25">
      <c r="B30" s="5" t="s">
        <v>19</v>
      </c>
      <c r="C30" s="4">
        <f>'P2 Presupuesto Aprobado-Ejec '!B30</f>
        <v>950000</v>
      </c>
      <c r="D30" s="4">
        <f>'P2 Presupuesto Aprobado-Ejec '!C30</f>
        <v>31122</v>
      </c>
    </row>
    <row r="31" spans="2:5" x14ac:dyDescent="0.25">
      <c r="B31" s="5" t="s">
        <v>20</v>
      </c>
      <c r="C31" s="4">
        <f>'P2 Presupuesto Aprobado-Ejec '!B31</f>
        <v>750000</v>
      </c>
      <c r="D31" s="4">
        <f>'P2 Presupuesto Aprobado-Ejec '!C31</f>
        <v>35818</v>
      </c>
    </row>
    <row r="32" spans="2:5" x14ac:dyDescent="0.25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25">
      <c r="B33" s="5" t="s">
        <v>22</v>
      </c>
      <c r="C33" s="4">
        <f>'P2 Presupuesto Aprobado-Ejec '!B33</f>
        <v>2851000</v>
      </c>
      <c r="D33" s="4">
        <f>'P2 Presupuesto Aprobado-Ejec '!C33</f>
        <v>-750000</v>
      </c>
    </row>
    <row r="34" spans="2:4" x14ac:dyDescent="0.25">
      <c r="B34" s="5" t="s">
        <v>23</v>
      </c>
      <c r="C34" s="4">
        <f>'P2 Presupuesto Aprobado-Ejec '!B34</f>
        <v>6555000</v>
      </c>
      <c r="D34" s="4">
        <f>'P2 Presupuesto Aprobado-Ejec '!C34</f>
        <v>-1711870</v>
      </c>
    </row>
    <row r="35" spans="2:4" x14ac:dyDescent="0.25">
      <c r="B35" s="5" t="s">
        <v>24</v>
      </c>
      <c r="C35" s="4">
        <f>'P2 Presupuesto Aprobado-Ejec '!B35</f>
        <v>27357166</v>
      </c>
      <c r="D35" s="4">
        <f>'P2 Presupuesto Aprobado-Ejec '!C35</f>
        <v>-1325348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9702000</v>
      </c>
      <c r="D37" s="4">
        <f>'P2 Presupuesto Aprobado-Ejec '!C37</f>
        <v>-1143721</v>
      </c>
    </row>
    <row r="38" spans="2:4" x14ac:dyDescent="0.25">
      <c r="B38" s="3" t="s">
        <v>27</v>
      </c>
      <c r="C38" s="4">
        <f>'P2 Presupuesto Aprobado-Ejec '!B38</f>
        <v>0</v>
      </c>
      <c r="D38" s="4"/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/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0</v>
      </c>
      <c r="D54" s="4">
        <f>SUM(D55:D63)</f>
        <v>3562139</v>
      </c>
    </row>
    <row r="55" spans="2:4" x14ac:dyDescent="0.25">
      <c r="B55" s="5" t="s">
        <v>44</v>
      </c>
      <c r="C55" s="4">
        <f>'P2 Presupuesto Aprobado-Ejec '!B55</f>
        <v>0</v>
      </c>
      <c r="D55" s="4">
        <f>'P2 Presupuesto Aprobado-Ejec '!C55</f>
        <v>1245477</v>
      </c>
    </row>
    <row r="56" spans="2:4" x14ac:dyDescent="0.25">
      <c r="B56" s="5" t="s">
        <v>45</v>
      </c>
      <c r="C56" s="4">
        <f>'P2 Presupuesto Aprobado-Ejec '!B56</f>
        <v>0</v>
      </c>
      <c r="D56" s="4">
        <f>'P2 Presupuesto Aprobado-Ejec '!C56</f>
        <v>343042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182713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27577</v>
      </c>
    </row>
    <row r="59" spans="2:4" x14ac:dyDescent="0.25">
      <c r="B59" s="5" t="s">
        <v>48</v>
      </c>
      <c r="C59" s="4">
        <f>'P2 Presupuesto Aprobado-Ejec '!B59</f>
        <v>0</v>
      </c>
      <c r="D59" s="4">
        <f>'P2 Presupuesto Aprobado-Ejec '!C59</f>
        <v>1684279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79051</v>
      </c>
    </row>
    <row r="63" spans="2:4" x14ac:dyDescent="0.25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25">
      <c r="B64" s="3" t="s">
        <v>53</v>
      </c>
      <c r="C64" s="4">
        <f>'P2 Presupuesto Aprobado-Ejec '!B64</f>
        <v>0</v>
      </c>
      <c r="D64" s="4"/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/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/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/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/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/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29">
        <f>SUM(C12,C18,C28,C38,C47,C54,C64,C69,C72,C77,C80,C83,)</f>
        <v>399088825</v>
      </c>
      <c r="D85" s="29">
        <f>SUM(D12,D18,D28,D54)</f>
        <v>0</v>
      </c>
    </row>
    <row r="90" spans="2:4" ht="15.75" thickBot="1" x14ac:dyDescent="0.3"/>
    <row r="91" spans="2:4" ht="26.45" customHeight="1" thickBot="1" x14ac:dyDescent="0.3">
      <c r="B91" s="21" t="s">
        <v>95</v>
      </c>
    </row>
    <row r="92" spans="2:4" ht="33.75" customHeight="1" thickBot="1" x14ac:dyDescent="0.3">
      <c r="B92" s="19" t="s">
        <v>96</v>
      </c>
      <c r="C92" s="27" t="s">
        <v>100</v>
      </c>
    </row>
    <row r="93" spans="2:4" ht="45.75" thickBot="1" x14ac:dyDescent="0.3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3"/>
  <sheetViews>
    <sheetView showGridLines="0" tabSelected="1" zoomScaleNormal="100" workbookViewId="0">
      <pane xSplit="2" ySplit="11" topLeftCell="C62" activePane="bottomRight" state="frozen"/>
      <selection pane="topRight" activeCell="C1" sqref="C1"/>
      <selection pane="bottomLeft" activeCell="A12" sqref="A12"/>
      <selection pane="bottomRight" activeCell="C86" sqref="C86"/>
    </sheetView>
  </sheetViews>
  <sheetFormatPr baseColWidth="10" defaultColWidth="11.42578125" defaultRowHeight="15" x14ac:dyDescent="0.25"/>
  <cols>
    <col min="1" max="1" width="55" customWidth="1"/>
    <col min="2" max="2" width="19.85546875" customWidth="1"/>
    <col min="3" max="3" width="16.7109375" customWidth="1"/>
    <col min="4" max="4" width="13.28515625" customWidth="1"/>
    <col min="5" max="5" width="13.5703125" customWidth="1"/>
    <col min="6" max="7" width="13.28515625" customWidth="1"/>
    <col min="8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25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75" x14ac:dyDescent="0.25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25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25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25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25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25">
      <c r="A12" s="3" t="s">
        <v>1</v>
      </c>
      <c r="B12" s="23">
        <f>SUM(B13,B14,B15,B16,B17)</f>
        <v>297247282</v>
      </c>
      <c r="C12" s="23">
        <f t="shared" ref="C12:O12" si="0">SUM(C13,C14,C15,C16,C17)</f>
        <v>0</v>
      </c>
      <c r="D12" s="23">
        <f t="shared" si="0"/>
        <v>18623980.59</v>
      </c>
      <c r="E12" s="23">
        <f t="shared" si="0"/>
        <v>20094134.43</v>
      </c>
      <c r="F12" s="23">
        <f t="shared" si="0"/>
        <v>20699864.780000001</v>
      </c>
      <c r="G12" s="23">
        <f t="shared" si="0"/>
        <v>21305145.949999999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80723125.75</v>
      </c>
    </row>
    <row r="13" spans="1:17" x14ac:dyDescent="0.25">
      <c r="A13" s="5" t="s">
        <v>2</v>
      </c>
      <c r="B13" s="24">
        <v>234387838</v>
      </c>
      <c r="C13" s="24">
        <v>-4516893</v>
      </c>
      <c r="D13" s="25">
        <v>15498663.82</v>
      </c>
      <c r="E13" s="24">
        <v>17005330.489999998</v>
      </c>
      <c r="F13" s="24">
        <v>17606859.66</v>
      </c>
      <c r="G13" s="24">
        <v>18184491.079999998</v>
      </c>
      <c r="H13" s="24"/>
      <c r="I13" s="24"/>
      <c r="J13" s="24"/>
      <c r="K13" s="24"/>
      <c r="L13" s="24"/>
      <c r="M13" s="24"/>
      <c r="N13" s="24"/>
      <c r="O13" s="24"/>
      <c r="P13" s="22">
        <f t="shared" si="1"/>
        <v>68295345.049999997</v>
      </c>
    </row>
    <row r="14" spans="1:17" x14ac:dyDescent="0.25">
      <c r="A14" s="5" t="s">
        <v>3</v>
      </c>
      <c r="B14" s="24">
        <v>32928663</v>
      </c>
      <c r="C14" s="24">
        <v>5220000</v>
      </c>
      <c r="D14" s="24">
        <v>740000</v>
      </c>
      <c r="E14" s="26">
        <v>700000</v>
      </c>
      <c r="F14" s="24">
        <v>735000</v>
      </c>
      <c r="G14" s="24">
        <v>735000</v>
      </c>
      <c r="H14" s="24"/>
      <c r="I14" s="24"/>
      <c r="J14" s="24"/>
      <c r="K14" s="24"/>
      <c r="L14" s="24"/>
      <c r="M14" s="24"/>
      <c r="N14" s="24"/>
      <c r="O14" s="24"/>
      <c r="P14" s="22">
        <f t="shared" si="1"/>
        <v>2910000</v>
      </c>
    </row>
    <row r="15" spans="1:17" x14ac:dyDescent="0.25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25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25">
      <c r="A17" s="5" t="s">
        <v>6</v>
      </c>
      <c r="B17" s="24">
        <v>29930781</v>
      </c>
      <c r="C17" s="24">
        <v>-703107</v>
      </c>
      <c r="D17" s="24">
        <v>2385316.77</v>
      </c>
      <c r="E17" s="24">
        <v>2388803.94</v>
      </c>
      <c r="F17" s="24">
        <v>2358005.12</v>
      </c>
      <c r="G17" s="24">
        <v>2385654.87</v>
      </c>
      <c r="H17" s="24"/>
      <c r="I17" s="24"/>
      <c r="J17" s="24"/>
      <c r="K17" s="24"/>
      <c r="L17" s="24"/>
      <c r="M17" s="24"/>
      <c r="N17" s="24"/>
      <c r="O17" s="24"/>
      <c r="P17" s="22">
        <f t="shared" si="1"/>
        <v>9517780.6999999993</v>
      </c>
    </row>
    <row r="18" spans="1:16" x14ac:dyDescent="0.25">
      <c r="A18" s="3" t="s">
        <v>7</v>
      </c>
      <c r="B18" s="23">
        <f>SUM(B19,B20,B21,B22,B23,B24,B25,B26,B27)</f>
        <v>47325377</v>
      </c>
      <c r="C18" s="23">
        <f>SUM(C19:C27)</f>
        <v>2546212</v>
      </c>
      <c r="D18" s="23">
        <f t="shared" ref="D18:O18" si="2">SUM(D19,D20,D21,D22,D23,D24,D25,D26,D27)</f>
        <v>5552266.5199999996</v>
      </c>
      <c r="E18" s="23">
        <f t="shared" si="2"/>
        <v>1863516.42</v>
      </c>
      <c r="F18" s="23">
        <f t="shared" si="2"/>
        <v>3769532.2600000002</v>
      </c>
      <c r="G18" s="23">
        <v>3516825.54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14702140.739999998</v>
      </c>
    </row>
    <row r="19" spans="1:16" x14ac:dyDescent="0.25">
      <c r="A19" s="5" t="s">
        <v>8</v>
      </c>
      <c r="B19" s="24">
        <v>6522109</v>
      </c>
      <c r="C19" s="24">
        <v>871613</v>
      </c>
      <c r="D19" s="24">
        <v>1174918</v>
      </c>
      <c r="E19" s="24">
        <v>19970.990000000002</v>
      </c>
      <c r="F19" s="24">
        <v>1069834.33</v>
      </c>
      <c r="G19" s="24">
        <v>19834</v>
      </c>
      <c r="H19" s="24"/>
      <c r="I19" s="24"/>
      <c r="J19" s="24"/>
      <c r="K19" s="24"/>
      <c r="L19" s="24"/>
      <c r="M19" s="24"/>
      <c r="N19" s="24"/>
      <c r="O19" s="24"/>
      <c r="P19" s="22">
        <f t="shared" si="1"/>
        <v>2284557.3200000003</v>
      </c>
    </row>
    <row r="20" spans="1:16" x14ac:dyDescent="0.25">
      <c r="A20" s="5" t="s">
        <v>9</v>
      </c>
      <c r="B20" s="24">
        <v>2262600</v>
      </c>
      <c r="C20" s="24">
        <v>298800</v>
      </c>
      <c r="D20" s="24">
        <v>177000</v>
      </c>
      <c r="E20" s="24">
        <v>177000</v>
      </c>
      <c r="F20" s="24">
        <v>230100</v>
      </c>
      <c r="G20" s="24">
        <v>194700</v>
      </c>
      <c r="H20" s="24"/>
      <c r="I20" s="24"/>
      <c r="J20" s="24"/>
      <c r="K20" s="24"/>
      <c r="L20" s="24"/>
      <c r="M20" s="24"/>
      <c r="N20" s="24"/>
      <c r="O20" s="24"/>
      <c r="P20" s="22">
        <f t="shared" si="1"/>
        <v>778800</v>
      </c>
    </row>
    <row r="21" spans="1:16" x14ac:dyDescent="0.25">
      <c r="A21" s="5" t="s">
        <v>10</v>
      </c>
      <c r="B21" s="24">
        <v>2100000</v>
      </c>
      <c r="C21" s="24">
        <v>0</v>
      </c>
      <c r="D21" s="24"/>
      <c r="E21" s="24">
        <v>190315</v>
      </c>
      <c r="F21" s="24"/>
      <c r="G21" s="24">
        <v>246555</v>
      </c>
      <c r="H21" s="24"/>
      <c r="I21" s="24"/>
      <c r="J21" s="24"/>
      <c r="K21" s="24"/>
      <c r="L21" s="24"/>
      <c r="M21" s="24"/>
      <c r="N21" s="24"/>
      <c r="O21" s="24"/>
      <c r="P21" s="22">
        <f t="shared" si="1"/>
        <v>436870</v>
      </c>
    </row>
    <row r="22" spans="1:16" x14ac:dyDescent="0.25">
      <c r="A22" s="5" t="s">
        <v>11</v>
      </c>
      <c r="B22" s="24">
        <v>550000</v>
      </c>
      <c r="C22" s="24">
        <v>-400000</v>
      </c>
      <c r="D22" s="24"/>
      <c r="E22" s="24"/>
      <c r="F22" s="24">
        <v>50000</v>
      </c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50000</v>
      </c>
    </row>
    <row r="23" spans="1:16" x14ac:dyDescent="0.25">
      <c r="A23" s="5" t="s">
        <v>12</v>
      </c>
      <c r="B23" s="24">
        <v>16546083</v>
      </c>
      <c r="C23" s="24">
        <v>1258549</v>
      </c>
      <c r="D23" s="24">
        <v>1120643.4099999999</v>
      </c>
      <c r="E23" s="24">
        <v>727643.43</v>
      </c>
      <c r="F23" s="24">
        <v>986653.43</v>
      </c>
      <c r="G23" s="24">
        <v>1887392.47</v>
      </c>
      <c r="H23" s="24"/>
      <c r="I23" s="24"/>
      <c r="J23" s="24"/>
      <c r="K23" s="24"/>
      <c r="L23" s="24"/>
      <c r="M23" s="24"/>
      <c r="N23" s="24"/>
      <c r="O23" s="24"/>
      <c r="P23" s="22">
        <f t="shared" si="1"/>
        <v>4722332.74</v>
      </c>
    </row>
    <row r="24" spans="1:16" x14ac:dyDescent="0.25">
      <c r="A24" s="5" t="s">
        <v>13</v>
      </c>
      <c r="B24" s="24">
        <v>3818075</v>
      </c>
      <c r="C24" s="24">
        <v>200000</v>
      </c>
      <c r="D24" s="24">
        <v>2526165.11</v>
      </c>
      <c r="E24" s="24">
        <v>115767</v>
      </c>
      <c r="F24" s="24">
        <v>209323</v>
      </c>
      <c r="G24" s="24">
        <v>118940</v>
      </c>
      <c r="H24" s="24"/>
      <c r="I24" s="24"/>
      <c r="J24" s="24"/>
      <c r="K24" s="24"/>
      <c r="L24" s="24"/>
      <c r="M24" s="24"/>
      <c r="N24" s="24"/>
      <c r="O24" s="24"/>
      <c r="P24" s="22">
        <f t="shared" si="1"/>
        <v>2970195.11</v>
      </c>
    </row>
    <row r="25" spans="1:16" x14ac:dyDescent="0.25">
      <c r="A25" s="5" t="s">
        <v>14</v>
      </c>
      <c r="B25" s="24">
        <v>3720000</v>
      </c>
      <c r="C25" s="24">
        <v>-1069300</v>
      </c>
      <c r="D25" s="24">
        <v>249830</v>
      </c>
      <c r="E25" s="24"/>
      <c r="F25" s="24">
        <v>249970</v>
      </c>
      <c r="G25" s="24">
        <v>249950</v>
      </c>
      <c r="H25" s="24"/>
      <c r="I25" s="24"/>
      <c r="J25" s="24"/>
      <c r="K25" s="24"/>
      <c r="L25" s="24"/>
      <c r="M25" s="24"/>
      <c r="N25" s="24"/>
      <c r="O25" s="24"/>
      <c r="P25" s="22">
        <f t="shared" si="1"/>
        <v>749750</v>
      </c>
    </row>
    <row r="26" spans="1:16" x14ac:dyDescent="0.25">
      <c r="A26" s="5" t="s">
        <v>15</v>
      </c>
      <c r="B26" s="24">
        <v>4020000</v>
      </c>
      <c r="C26" s="24">
        <v>1386550</v>
      </c>
      <c r="D26" s="24">
        <v>303710</v>
      </c>
      <c r="E26" s="24">
        <v>398000</v>
      </c>
      <c r="F26" s="24">
        <v>274000</v>
      </c>
      <c r="G26" s="24">
        <v>124000</v>
      </c>
      <c r="H26" s="24"/>
      <c r="I26" s="24"/>
      <c r="J26" s="24"/>
      <c r="K26" s="24"/>
      <c r="L26" s="24"/>
      <c r="M26" s="24"/>
      <c r="N26" s="24"/>
      <c r="O26" s="24"/>
      <c r="P26" s="22">
        <f t="shared" si="1"/>
        <v>1099710</v>
      </c>
    </row>
    <row r="27" spans="1:16" x14ac:dyDescent="0.25">
      <c r="A27" s="5" t="s">
        <v>16</v>
      </c>
      <c r="B27" s="24">
        <v>7786510</v>
      </c>
      <c r="C27" s="24"/>
      <c r="D27" s="24"/>
      <c r="E27" s="24">
        <v>234820</v>
      </c>
      <c r="F27" s="24">
        <v>699651.5</v>
      </c>
      <c r="G27" s="24">
        <v>675454.07</v>
      </c>
      <c r="H27" s="24"/>
      <c r="I27" s="24"/>
      <c r="J27" s="24"/>
      <c r="K27" s="24"/>
      <c r="L27" s="24"/>
      <c r="M27" s="24"/>
      <c r="N27" s="24"/>
      <c r="O27" s="24"/>
      <c r="P27" s="22">
        <f t="shared" si="1"/>
        <v>1609925.5699999998</v>
      </c>
    </row>
    <row r="28" spans="1:16" x14ac:dyDescent="0.25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-6108351</v>
      </c>
      <c r="D28" s="23">
        <f t="shared" si="3"/>
        <v>1895053.54</v>
      </c>
      <c r="E28" s="23">
        <f t="shared" si="3"/>
        <v>1509152.9300000002</v>
      </c>
      <c r="F28" s="23">
        <f t="shared" si="3"/>
        <v>1135904.3799999999</v>
      </c>
      <c r="G28" s="23">
        <v>1773212.2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6313323.0499999998</v>
      </c>
    </row>
    <row r="29" spans="1:16" x14ac:dyDescent="0.25">
      <c r="A29" s="5" t="s">
        <v>18</v>
      </c>
      <c r="B29" s="24">
        <v>6350000</v>
      </c>
      <c r="C29" s="24">
        <v>-1244352</v>
      </c>
      <c r="D29" s="24">
        <v>132297.19</v>
      </c>
      <c r="E29" s="24">
        <v>159401.37</v>
      </c>
      <c r="F29" s="24">
        <v>150924.28</v>
      </c>
      <c r="G29" s="24">
        <v>181569.2</v>
      </c>
      <c r="H29" s="24"/>
      <c r="I29" s="24"/>
      <c r="J29" s="24"/>
      <c r="K29" s="24"/>
      <c r="L29" s="24"/>
      <c r="M29" s="24"/>
      <c r="N29" s="24"/>
      <c r="O29" s="24"/>
      <c r="P29" s="22">
        <f t="shared" si="1"/>
        <v>624192.04</v>
      </c>
    </row>
    <row r="30" spans="1:16" x14ac:dyDescent="0.25">
      <c r="A30" s="5" t="s">
        <v>19</v>
      </c>
      <c r="B30" s="24">
        <v>950000</v>
      </c>
      <c r="C30" s="24">
        <v>31122</v>
      </c>
      <c r="D30" s="24">
        <v>151545.63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151545.63</v>
      </c>
    </row>
    <row r="31" spans="1:16" x14ac:dyDescent="0.25">
      <c r="A31" s="5" t="s">
        <v>20</v>
      </c>
      <c r="B31" s="24">
        <v>750000</v>
      </c>
      <c r="C31" s="24">
        <v>35818</v>
      </c>
      <c r="D31" s="24"/>
      <c r="E31" s="24"/>
      <c r="F31" s="24"/>
      <c r="G31" s="24">
        <v>139605.79999999999</v>
      </c>
      <c r="H31" s="24"/>
      <c r="I31" s="24"/>
      <c r="J31" s="24"/>
      <c r="K31" s="24"/>
      <c r="L31" s="24"/>
      <c r="M31" s="24"/>
      <c r="N31" s="24"/>
      <c r="O31" s="24"/>
      <c r="P31" s="22">
        <f t="shared" si="1"/>
        <v>139605.79999999999</v>
      </c>
    </row>
    <row r="32" spans="1:16" x14ac:dyDescent="0.25">
      <c r="A32" s="5" t="s">
        <v>21</v>
      </c>
      <c r="B32" s="24">
        <v>1000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25">
      <c r="A33" s="5" t="s">
        <v>22</v>
      </c>
      <c r="B33" s="24">
        <v>2851000</v>
      </c>
      <c r="C33" s="24">
        <v>-750000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25">
      <c r="A34" s="5" t="s">
        <v>23</v>
      </c>
      <c r="B34" s="24">
        <v>6555000</v>
      </c>
      <c r="C34" s="24">
        <v>-1711870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0</v>
      </c>
    </row>
    <row r="35" spans="1:16" x14ac:dyDescent="0.25">
      <c r="A35" s="5" t="s">
        <v>24</v>
      </c>
      <c r="B35" s="24">
        <v>27357166</v>
      </c>
      <c r="C35" s="24">
        <v>-1325348</v>
      </c>
      <c r="D35" s="24">
        <v>1611210.72</v>
      </c>
      <c r="E35" s="24">
        <v>1324027.56</v>
      </c>
      <c r="F35" s="24">
        <v>984980.1</v>
      </c>
      <c r="G35" s="24">
        <v>311400</v>
      </c>
      <c r="H35" s="24"/>
      <c r="I35" s="24"/>
      <c r="J35" s="24"/>
      <c r="K35" s="24"/>
      <c r="L35" s="24"/>
      <c r="M35" s="24"/>
      <c r="N35" s="24"/>
      <c r="O35" s="24"/>
      <c r="P35" s="22">
        <f t="shared" si="1"/>
        <v>4231618.3800000008</v>
      </c>
    </row>
    <row r="36" spans="1:16" x14ac:dyDescent="0.25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25">
      <c r="A37" s="5" t="s">
        <v>26</v>
      </c>
      <c r="B37" s="24">
        <v>9702000</v>
      </c>
      <c r="C37" s="24">
        <v>-1143721</v>
      </c>
      <c r="D37" s="24"/>
      <c r="E37" s="24">
        <v>25724</v>
      </c>
      <c r="F37" s="24"/>
      <c r="G37" s="24">
        <v>1140637.2</v>
      </c>
      <c r="H37" s="24"/>
      <c r="I37" s="24"/>
      <c r="J37" s="24"/>
      <c r="K37" s="24"/>
      <c r="L37" s="24"/>
      <c r="M37" s="24"/>
      <c r="N37" s="24"/>
      <c r="O37" s="24"/>
      <c r="P37" s="22">
        <f t="shared" si="1"/>
        <v>1166361.2</v>
      </c>
    </row>
    <row r="38" spans="1:16" x14ac:dyDescent="0.25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25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25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25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25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25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25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25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25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25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25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25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25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25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25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25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25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3562139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1159744.8999999999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1159744.8999999999</v>
      </c>
    </row>
    <row r="55" spans="1:16" x14ac:dyDescent="0.25">
      <c r="A55" s="5" t="s">
        <v>44</v>
      </c>
      <c r="B55" s="24"/>
      <c r="C55" s="24">
        <v>1245477</v>
      </c>
      <c r="D55" s="24"/>
      <c r="E55" s="24"/>
      <c r="F55" s="24"/>
      <c r="G55" s="24">
        <v>21210.5</v>
      </c>
      <c r="H55" s="24"/>
      <c r="I55" s="24"/>
      <c r="J55" s="24"/>
      <c r="K55" s="24"/>
      <c r="L55" s="24"/>
      <c r="M55" s="24"/>
      <c r="N55" s="24"/>
      <c r="O55" s="24"/>
      <c r="P55" s="22">
        <f t="shared" si="1"/>
        <v>21210.5</v>
      </c>
    </row>
    <row r="56" spans="1:16" x14ac:dyDescent="0.25">
      <c r="A56" s="5" t="s">
        <v>45</v>
      </c>
      <c r="B56" s="24"/>
      <c r="C56" s="24">
        <v>343042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25">
      <c r="A57" s="5" t="s">
        <v>46</v>
      </c>
      <c r="B57" s="24"/>
      <c r="C57" s="24">
        <v>182713</v>
      </c>
      <c r="D57" s="24"/>
      <c r="E57" s="24"/>
      <c r="F57" s="24"/>
      <c r="G57" s="24">
        <v>69734.399999999994</v>
      </c>
      <c r="H57" s="24"/>
      <c r="I57" s="24"/>
      <c r="J57" s="24"/>
      <c r="K57" s="24"/>
      <c r="L57" s="24"/>
      <c r="M57" s="24"/>
      <c r="N57" s="24"/>
      <c r="O57" s="24"/>
      <c r="P57" s="22">
        <f t="shared" si="1"/>
        <v>69734.399999999994</v>
      </c>
    </row>
    <row r="58" spans="1:16" x14ac:dyDescent="0.25">
      <c r="A58" s="5" t="s">
        <v>47</v>
      </c>
      <c r="B58" s="24"/>
      <c r="C58" s="24">
        <v>27577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25">
      <c r="A59" s="5" t="s">
        <v>48</v>
      </c>
      <c r="B59" s="24"/>
      <c r="C59" s="24">
        <v>1684279</v>
      </c>
      <c r="D59" s="24"/>
      <c r="E59" s="24"/>
      <c r="F59" s="24"/>
      <c r="G59" s="24">
        <v>1068800</v>
      </c>
      <c r="H59" s="24"/>
      <c r="I59" s="24"/>
      <c r="J59" s="24"/>
      <c r="K59" s="24"/>
      <c r="L59" s="24"/>
      <c r="M59" s="24"/>
      <c r="N59" s="24"/>
      <c r="O59" s="24"/>
      <c r="P59" s="22">
        <f t="shared" si="1"/>
        <v>1068800</v>
      </c>
    </row>
    <row r="60" spans="1:16" x14ac:dyDescent="0.25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25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25">
      <c r="A62" s="5" t="s">
        <v>51</v>
      </c>
      <c r="B62" s="24"/>
      <c r="C62" s="24">
        <v>79051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25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25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25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25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25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25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25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25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25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25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25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25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25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25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25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25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25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25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25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25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25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25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25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0</v>
      </c>
      <c r="D85" s="29">
        <f t="shared" si="11"/>
        <v>26071300.649999999</v>
      </c>
      <c r="E85" s="29">
        <f t="shared" si="11"/>
        <v>23466803.780000001</v>
      </c>
      <c r="F85" s="29">
        <f t="shared" si="11"/>
        <v>25605301.420000002</v>
      </c>
      <c r="G85" s="29">
        <f t="shared" si="11"/>
        <v>27754928.589999996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102898334.44</v>
      </c>
    </row>
    <row r="86" spans="1:16" x14ac:dyDescent="0.25">
      <c r="A86" s="5" t="s">
        <v>103</v>
      </c>
    </row>
    <row r="87" spans="1:16" x14ac:dyDescent="0.25">
      <c r="A87" s="5" t="s">
        <v>107</v>
      </c>
    </row>
    <row r="88" spans="1:16" x14ac:dyDescent="0.25">
      <c r="A88" s="5" t="s">
        <v>108</v>
      </c>
    </row>
    <row r="92" spans="1:16" x14ac:dyDescent="0.25">
      <c r="A92" t="s">
        <v>106</v>
      </c>
    </row>
    <row r="93" spans="1:16" x14ac:dyDescent="0.25">
      <c r="A93" t="s">
        <v>105</v>
      </c>
    </row>
    <row r="102" spans="1:1" x14ac:dyDescent="0.25">
      <c r="A102" t="s">
        <v>100</v>
      </c>
    </row>
    <row r="103" spans="1:1" x14ac:dyDescent="0.25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F12" sqref="F12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10" width="17.28515625" customWidth="1"/>
    <col min="11" max="11" width="19.28515625" customWidth="1"/>
    <col min="12" max="12" width="17.71093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25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75" x14ac:dyDescent="0.25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25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3">
        <f>'P2 Presupuesto Aprobado-Ejec '!D12</f>
        <v>18623980.59</v>
      </c>
      <c r="E11" s="23">
        <f>'P2 Presupuesto Aprobado-Ejec '!E12</f>
        <v>20094134.43</v>
      </c>
      <c r="F11" s="23">
        <f>'P2 Presupuesto Aprobado-Ejec '!F12</f>
        <v>20699864.780000001</v>
      </c>
      <c r="G11" s="23">
        <f>'P2 Presupuesto Aprobado-Ejec '!G12</f>
        <v>21305145.949999999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80723125.75</v>
      </c>
    </row>
    <row r="12" spans="3:17" x14ac:dyDescent="0.25">
      <c r="C12" s="5" t="s">
        <v>2</v>
      </c>
      <c r="D12" s="24">
        <f>'P2 Presupuesto Aprobado-Ejec '!D13</f>
        <v>15498663.82</v>
      </c>
      <c r="E12" s="24">
        <f>'P2 Presupuesto Aprobado-Ejec '!E13</f>
        <v>17005330.489999998</v>
      </c>
      <c r="F12" s="24">
        <f>'P2 Presupuesto Aprobado-Ejec '!F13</f>
        <v>17606859.66</v>
      </c>
      <c r="G12" s="24">
        <f>'P2 Presupuesto Aprobado-Ejec '!G13</f>
        <v>18184491.079999998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68295345.049999997</v>
      </c>
    </row>
    <row r="13" spans="3:17" x14ac:dyDescent="0.25">
      <c r="C13" s="5" t="s">
        <v>3</v>
      </c>
      <c r="D13" s="24">
        <f>'P2 Presupuesto Aprobado-Ejec '!D14</f>
        <v>740000</v>
      </c>
      <c r="E13" s="24">
        <f>'P2 Presupuesto Aprobado-Ejec '!E14</f>
        <v>700000</v>
      </c>
      <c r="F13" s="24">
        <f>'P2 Presupuesto Aprobado-Ejec '!F14</f>
        <v>735000</v>
      </c>
      <c r="G13" s="24">
        <f>'P2 Presupuesto Aprobado-Ejec '!G14</f>
        <v>735000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2910000</v>
      </c>
    </row>
    <row r="14" spans="3:17" x14ac:dyDescent="0.25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25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25">
      <c r="C16" s="5" t="s">
        <v>6</v>
      </c>
      <c r="D16" s="24">
        <f>'P2 Presupuesto Aprobado-Ejec '!D17</f>
        <v>2385316.77</v>
      </c>
      <c r="E16" s="24">
        <f>'P2 Presupuesto Aprobado-Ejec '!E17</f>
        <v>2388803.94</v>
      </c>
      <c r="F16" s="24">
        <f>'P2 Presupuesto Aprobado-Ejec '!F17</f>
        <v>2358005.12</v>
      </c>
      <c r="G16" s="24">
        <f>'P2 Presupuesto Aprobado-Ejec '!G17</f>
        <v>2385654.87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9517780.6999999993</v>
      </c>
    </row>
    <row r="17" spans="3:16" x14ac:dyDescent="0.25">
      <c r="C17" s="3" t="s">
        <v>7</v>
      </c>
      <c r="D17" s="23">
        <f>'P2 Presupuesto Aprobado-Ejec '!D18</f>
        <v>5552266.5199999996</v>
      </c>
      <c r="E17" s="23">
        <f>'P2 Presupuesto Aprobado-Ejec '!E18</f>
        <v>1863516.42</v>
      </c>
      <c r="F17" s="23">
        <f>'P2 Presupuesto Aprobado-Ejec '!F18</f>
        <v>3769532.2600000002</v>
      </c>
      <c r="G17" s="23">
        <f>'P2 Presupuesto Aprobado-Ejec '!G18</f>
        <v>3516825.54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14702140.739999998</v>
      </c>
    </row>
    <row r="18" spans="3:16" x14ac:dyDescent="0.25">
      <c r="C18" s="5" t="s">
        <v>8</v>
      </c>
      <c r="D18" s="24">
        <f>'P2 Presupuesto Aprobado-Ejec '!D19</f>
        <v>1174918</v>
      </c>
      <c r="E18" s="24">
        <f>'P2 Presupuesto Aprobado-Ejec '!E19</f>
        <v>19970.990000000002</v>
      </c>
      <c r="F18" s="24">
        <f>'P2 Presupuesto Aprobado-Ejec '!F19</f>
        <v>1069834.33</v>
      </c>
      <c r="G18" s="24">
        <f>'P2 Presupuesto Aprobado-Ejec '!G19</f>
        <v>19834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2284557.3200000003</v>
      </c>
    </row>
    <row r="19" spans="3:16" x14ac:dyDescent="0.25">
      <c r="C19" s="5" t="s">
        <v>9</v>
      </c>
      <c r="D19" s="24">
        <f>'P2 Presupuesto Aprobado-Ejec '!D20</f>
        <v>177000</v>
      </c>
      <c r="E19" s="24">
        <f>'P2 Presupuesto Aprobado-Ejec '!E20</f>
        <v>177000</v>
      </c>
      <c r="F19" s="24">
        <f>'P2 Presupuesto Aprobado-Ejec '!F20</f>
        <v>230100</v>
      </c>
      <c r="G19" s="24">
        <f>'P2 Presupuesto Aprobado-Ejec '!G20</f>
        <v>194700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778800</v>
      </c>
    </row>
    <row r="20" spans="3:16" x14ac:dyDescent="0.25">
      <c r="C20" s="5" t="s">
        <v>10</v>
      </c>
      <c r="D20" s="24">
        <f>'P2 Presupuesto Aprobado-Ejec '!D21</f>
        <v>0</v>
      </c>
      <c r="E20" s="24">
        <f>'P2 Presupuesto Aprobado-Ejec '!E21</f>
        <v>190315</v>
      </c>
      <c r="F20" s="24">
        <f>'P2 Presupuesto Aprobado-Ejec '!F21</f>
        <v>0</v>
      </c>
      <c r="G20" s="24">
        <f>'P2 Presupuesto Aprobado-Ejec '!G21</f>
        <v>246555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436870</v>
      </c>
    </row>
    <row r="21" spans="3:16" x14ac:dyDescent="0.25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50000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50000</v>
      </c>
    </row>
    <row r="22" spans="3:16" x14ac:dyDescent="0.25">
      <c r="C22" s="5" t="s">
        <v>12</v>
      </c>
      <c r="D22" s="24">
        <f>'P2 Presupuesto Aprobado-Ejec '!D23</f>
        <v>1120643.4099999999</v>
      </c>
      <c r="E22" s="24">
        <f>'P2 Presupuesto Aprobado-Ejec '!E23</f>
        <v>727643.43</v>
      </c>
      <c r="F22" s="24">
        <f>'P2 Presupuesto Aprobado-Ejec '!F23</f>
        <v>986653.43</v>
      </c>
      <c r="G22" s="24">
        <f>'P2 Presupuesto Aprobado-Ejec '!G23</f>
        <v>1887392.47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4722332.74</v>
      </c>
    </row>
    <row r="23" spans="3:16" x14ac:dyDescent="0.25">
      <c r="C23" s="5" t="s">
        <v>13</v>
      </c>
      <c r="D23" s="24">
        <f>'P2 Presupuesto Aprobado-Ejec '!D24</f>
        <v>2526165.11</v>
      </c>
      <c r="E23" s="24">
        <f>'P2 Presupuesto Aprobado-Ejec '!E24</f>
        <v>115767</v>
      </c>
      <c r="F23" s="24">
        <f>'P2 Presupuesto Aprobado-Ejec '!F24</f>
        <v>209323</v>
      </c>
      <c r="G23" s="24">
        <f>'P2 Presupuesto Aprobado-Ejec '!G24</f>
        <v>118940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2970195.11</v>
      </c>
    </row>
    <row r="24" spans="3:16" x14ac:dyDescent="0.25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249970</v>
      </c>
      <c r="G24" s="24">
        <f>'P2 Presupuesto Aprobado-Ejec '!G25</f>
        <v>249950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749750</v>
      </c>
    </row>
    <row r="25" spans="3:16" x14ac:dyDescent="0.25">
      <c r="C25" s="5" t="s">
        <v>15</v>
      </c>
      <c r="D25" s="24">
        <f>'P2 Presupuesto Aprobado-Ejec '!D26</f>
        <v>303710</v>
      </c>
      <c r="E25" s="24">
        <f>'P2 Presupuesto Aprobado-Ejec '!E26</f>
        <v>398000</v>
      </c>
      <c r="F25" s="24">
        <f>'P2 Presupuesto Aprobado-Ejec '!F26</f>
        <v>274000</v>
      </c>
      <c r="G25" s="24">
        <f>'P2 Presupuesto Aprobado-Ejec '!G26</f>
        <v>124000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1099710</v>
      </c>
    </row>
    <row r="26" spans="3:16" x14ac:dyDescent="0.25">
      <c r="C26" s="5" t="s">
        <v>16</v>
      </c>
      <c r="D26" s="24">
        <f>'P2 Presupuesto Aprobado-Ejec '!D27</f>
        <v>0</v>
      </c>
      <c r="E26" s="24">
        <f>'P2 Presupuesto Aprobado-Ejec '!E27</f>
        <v>234820</v>
      </c>
      <c r="F26" s="24">
        <f>'P2 Presupuesto Aprobado-Ejec '!F27</f>
        <v>699651.5</v>
      </c>
      <c r="G26" s="24">
        <f>'P2 Presupuesto Aprobado-Ejec '!G27</f>
        <v>675454.07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1609925.5699999998</v>
      </c>
    </row>
    <row r="27" spans="3:16" x14ac:dyDescent="0.25">
      <c r="C27" s="3" t="s">
        <v>17</v>
      </c>
      <c r="D27" s="23">
        <f>'P2 Presupuesto Aprobado-Ejec '!D28</f>
        <v>1895053.54</v>
      </c>
      <c r="E27" s="23">
        <f>'P2 Presupuesto Aprobado-Ejec '!E28</f>
        <v>1509152.9300000002</v>
      </c>
      <c r="F27" s="23">
        <f>'P2 Presupuesto Aprobado-Ejec '!F28</f>
        <v>1135904.3799999999</v>
      </c>
      <c r="G27" s="23">
        <f>'P2 Presupuesto Aprobado-Ejec '!G28</f>
        <v>1773212.2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6313323.0499999998</v>
      </c>
    </row>
    <row r="28" spans="3:16" x14ac:dyDescent="0.25">
      <c r="C28" s="5" t="s">
        <v>18</v>
      </c>
      <c r="D28" s="24">
        <f>'P2 Presupuesto Aprobado-Ejec '!D29</f>
        <v>132297.19</v>
      </c>
      <c r="E28" s="24">
        <f>'P2 Presupuesto Aprobado-Ejec '!E29</f>
        <v>159401.37</v>
      </c>
      <c r="F28" s="24">
        <f>'P2 Presupuesto Aprobado-Ejec '!F29</f>
        <v>150924.28</v>
      </c>
      <c r="G28" s="24">
        <f>'P2 Presupuesto Aprobado-Ejec '!G29</f>
        <v>181569.2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624192.04</v>
      </c>
    </row>
    <row r="29" spans="3:16" x14ac:dyDescent="0.25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151545.63</v>
      </c>
    </row>
    <row r="30" spans="3:16" x14ac:dyDescent="0.25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139605.79999999999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139605.79999999999</v>
      </c>
    </row>
    <row r="31" spans="3:16" x14ac:dyDescent="0.25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25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25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0</v>
      </c>
    </row>
    <row r="34" spans="3:16" x14ac:dyDescent="0.25">
      <c r="C34" s="5" t="s">
        <v>24</v>
      </c>
      <c r="D34" s="24">
        <f>'P2 Presupuesto Aprobado-Ejec '!D35</f>
        <v>1611210.72</v>
      </c>
      <c r="E34" s="24">
        <f>'P2 Presupuesto Aprobado-Ejec '!E35</f>
        <v>1324027.56</v>
      </c>
      <c r="F34" s="24">
        <f>'P2 Presupuesto Aprobado-Ejec '!F35</f>
        <v>984980.1</v>
      </c>
      <c r="G34" s="24">
        <f>'P2 Presupuesto Aprobado-Ejec '!G35</f>
        <v>311400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4231618.3800000008</v>
      </c>
    </row>
    <row r="35" spans="3:16" x14ac:dyDescent="0.25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25">
      <c r="C36" s="5" t="s">
        <v>26</v>
      </c>
      <c r="D36" s="24">
        <f>'P2 Presupuesto Aprobado-Ejec '!D37</f>
        <v>0</v>
      </c>
      <c r="E36" s="24">
        <f>'P2 Presupuesto Aprobado-Ejec '!E37</f>
        <v>25724</v>
      </c>
      <c r="F36" s="24">
        <f>'P2 Presupuesto Aprobado-Ejec '!F37</f>
        <v>0</v>
      </c>
      <c r="G36" s="24">
        <f>'P2 Presupuesto Aprobado-Ejec '!G37</f>
        <v>1140637.2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1166361.2</v>
      </c>
    </row>
    <row r="37" spans="3:16" x14ac:dyDescent="0.25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25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25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25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25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25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25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25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25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25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25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25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25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25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25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25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25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1159744.8999999999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1159744.8999999999</v>
      </c>
    </row>
    <row r="54" spans="3:16" x14ac:dyDescent="0.25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21210.5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21210.5</v>
      </c>
    </row>
    <row r="55" spans="3:16" x14ac:dyDescent="0.25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25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69734.399999999994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69734.399999999994</v>
      </c>
    </row>
    <row r="57" spans="3:16" x14ac:dyDescent="0.25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25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1068800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1068800</v>
      </c>
    </row>
    <row r="59" spans="3:16" x14ac:dyDescent="0.25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25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25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25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25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25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25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25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25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25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25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25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25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25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25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25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25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25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25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25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25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25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25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25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25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25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23466803.780000001</v>
      </c>
      <c r="F84" s="29">
        <f t="shared" si="2"/>
        <v>25605301.420000002</v>
      </c>
      <c r="G84" s="29">
        <f t="shared" si="2"/>
        <v>27754928.589999996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102898334.44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DIGECAC</cp:lastModifiedBy>
  <cp:lastPrinted>2025-03-03T18:27:59Z</cp:lastPrinted>
  <dcterms:created xsi:type="dcterms:W3CDTF">2021-07-29T18:58:50Z</dcterms:created>
  <dcterms:modified xsi:type="dcterms:W3CDTF">2025-05-01T18:10:17Z</dcterms:modified>
</cp:coreProperties>
</file>