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ink/ink1.xml" ContentType="application/inkml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ght\Desktop\Balances Libre Acceso\"/>
    </mc:Choice>
  </mc:AlternateContent>
  <xr:revisionPtr revIDLastSave="0" documentId="13_ncr:1_{5DCB88E0-97B2-4F9F-B50C-17B2497B8CA3}" xr6:coauthVersionLast="47" xr6:coauthVersionMax="47" xr10:uidLastSave="{00000000-0000-0000-0000-000000000000}"/>
  <bookViews>
    <workbookView xWindow="-110" yWindow="-110" windowWidth="19420" windowHeight="12420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5" i="2" l="1"/>
  <c r="F85" i="2"/>
  <c r="G85" i="2"/>
  <c r="H85" i="2"/>
  <c r="I85" i="2"/>
  <c r="J85" i="2"/>
  <c r="K85" i="2"/>
  <c r="L85" i="2"/>
  <c r="M85" i="2"/>
  <c r="Q85" i="2"/>
  <c r="D85" i="2"/>
  <c r="N18" i="2"/>
  <c r="E71" i="3" l="1"/>
  <c r="F68" i="3"/>
  <c r="G68" i="3"/>
  <c r="J68" i="3"/>
  <c r="K68" i="3"/>
  <c r="N68" i="3"/>
  <c r="O68" i="3"/>
  <c r="M63" i="3"/>
  <c r="E53" i="3"/>
  <c r="L53" i="3"/>
  <c r="M53" i="3"/>
  <c r="G46" i="3"/>
  <c r="K46" i="3"/>
  <c r="O46" i="3"/>
  <c r="G37" i="3"/>
  <c r="K37" i="3"/>
  <c r="O37" i="3"/>
  <c r="O12" i="3"/>
  <c r="O13" i="3"/>
  <c r="O14" i="3"/>
  <c r="O15" i="3"/>
  <c r="O16" i="3"/>
  <c r="O18" i="3"/>
  <c r="O19" i="3"/>
  <c r="O20" i="3"/>
  <c r="O21" i="3"/>
  <c r="O22" i="3"/>
  <c r="O23" i="3"/>
  <c r="O24" i="3"/>
  <c r="O25" i="3"/>
  <c r="O26" i="3"/>
  <c r="O28" i="3"/>
  <c r="O29" i="3"/>
  <c r="O30" i="3"/>
  <c r="O31" i="3"/>
  <c r="O32" i="3"/>
  <c r="O33" i="3"/>
  <c r="O34" i="3"/>
  <c r="O35" i="3"/>
  <c r="O36" i="3"/>
  <c r="O38" i="3"/>
  <c r="O39" i="3"/>
  <c r="O40" i="3"/>
  <c r="O41" i="3"/>
  <c r="O42" i="3"/>
  <c r="O43" i="3"/>
  <c r="O44" i="3"/>
  <c r="O45" i="3"/>
  <c r="O47" i="3"/>
  <c r="O48" i="3"/>
  <c r="O49" i="3"/>
  <c r="O50" i="3"/>
  <c r="O51" i="3"/>
  <c r="O52" i="3"/>
  <c r="O54" i="3"/>
  <c r="O55" i="3"/>
  <c r="O56" i="3"/>
  <c r="O57" i="3"/>
  <c r="O58" i="3"/>
  <c r="O59" i="3"/>
  <c r="O60" i="3"/>
  <c r="O61" i="3"/>
  <c r="O62" i="3"/>
  <c r="O64" i="3"/>
  <c r="O65" i="3"/>
  <c r="O66" i="3"/>
  <c r="O67" i="3"/>
  <c r="O69" i="3"/>
  <c r="O70" i="3"/>
  <c r="O72" i="3"/>
  <c r="O73" i="3"/>
  <c r="O74" i="3"/>
  <c r="O75" i="3"/>
  <c r="O76" i="3"/>
  <c r="O77" i="3"/>
  <c r="O78" i="3"/>
  <c r="O79" i="3"/>
  <c r="O80" i="3"/>
  <c r="O81" i="3"/>
  <c r="O82" i="3"/>
  <c r="O83" i="3"/>
  <c r="N12" i="3"/>
  <c r="N13" i="3"/>
  <c r="N14" i="3"/>
  <c r="N15" i="3"/>
  <c r="N16" i="3"/>
  <c r="N18" i="3"/>
  <c r="N19" i="3"/>
  <c r="N20" i="3"/>
  <c r="N21" i="3"/>
  <c r="N22" i="3"/>
  <c r="N23" i="3"/>
  <c r="N24" i="3"/>
  <c r="N25" i="3"/>
  <c r="N26" i="3"/>
  <c r="N28" i="3"/>
  <c r="N29" i="3"/>
  <c r="N30" i="3"/>
  <c r="N31" i="3"/>
  <c r="N32" i="3"/>
  <c r="N33" i="3"/>
  <c r="N34" i="3"/>
  <c r="N35" i="3"/>
  <c r="N36" i="3"/>
  <c r="N38" i="3"/>
  <c r="N39" i="3"/>
  <c r="N40" i="3"/>
  <c r="N41" i="3"/>
  <c r="N42" i="3"/>
  <c r="N43" i="3"/>
  <c r="N44" i="3"/>
  <c r="N45" i="3"/>
  <c r="N47" i="3"/>
  <c r="N48" i="3"/>
  <c r="N49" i="3"/>
  <c r="N50" i="3"/>
  <c r="N51" i="3"/>
  <c r="N52" i="3"/>
  <c r="N54" i="3"/>
  <c r="N55" i="3"/>
  <c r="N56" i="3"/>
  <c r="N57" i="3"/>
  <c r="N58" i="3"/>
  <c r="N59" i="3"/>
  <c r="N60" i="3"/>
  <c r="N61" i="3"/>
  <c r="N62" i="3"/>
  <c r="N64" i="3"/>
  <c r="N65" i="3"/>
  <c r="N66" i="3"/>
  <c r="N67" i="3"/>
  <c r="N69" i="3"/>
  <c r="N70" i="3"/>
  <c r="N72" i="3"/>
  <c r="N73" i="3"/>
  <c r="N74" i="3"/>
  <c r="N75" i="3"/>
  <c r="N76" i="3"/>
  <c r="N77" i="3"/>
  <c r="N78" i="3"/>
  <c r="N79" i="3"/>
  <c r="N80" i="3"/>
  <c r="N81" i="3"/>
  <c r="N82" i="3"/>
  <c r="N83" i="3"/>
  <c r="M12" i="3"/>
  <c r="M13" i="3"/>
  <c r="M14" i="3"/>
  <c r="M15" i="3"/>
  <c r="M16" i="3"/>
  <c r="M18" i="3"/>
  <c r="M19" i="3"/>
  <c r="M20" i="3"/>
  <c r="M21" i="3"/>
  <c r="M22" i="3"/>
  <c r="M23" i="3"/>
  <c r="M24" i="3"/>
  <c r="M25" i="3"/>
  <c r="M26" i="3"/>
  <c r="M28" i="3"/>
  <c r="M29" i="3"/>
  <c r="M30" i="3"/>
  <c r="M31" i="3"/>
  <c r="M32" i="3"/>
  <c r="M33" i="3"/>
  <c r="M34" i="3"/>
  <c r="M35" i="3"/>
  <c r="M36" i="3"/>
  <c r="M38" i="3"/>
  <c r="M39" i="3"/>
  <c r="M40" i="3"/>
  <c r="M41" i="3"/>
  <c r="M42" i="3"/>
  <c r="M43" i="3"/>
  <c r="M44" i="3"/>
  <c r="M45" i="3"/>
  <c r="M47" i="3"/>
  <c r="M48" i="3"/>
  <c r="M49" i="3"/>
  <c r="M50" i="3"/>
  <c r="M51" i="3"/>
  <c r="M52" i="3"/>
  <c r="M54" i="3"/>
  <c r="M55" i="3"/>
  <c r="M56" i="3"/>
  <c r="M57" i="3"/>
  <c r="M58" i="3"/>
  <c r="M59" i="3"/>
  <c r="M60" i="3"/>
  <c r="M61" i="3"/>
  <c r="M62" i="3"/>
  <c r="M64" i="3"/>
  <c r="M65" i="3"/>
  <c r="M66" i="3"/>
  <c r="M67" i="3"/>
  <c r="M69" i="3"/>
  <c r="M70" i="3"/>
  <c r="M72" i="3"/>
  <c r="M73" i="3"/>
  <c r="M74" i="3"/>
  <c r="M75" i="3"/>
  <c r="M76" i="3"/>
  <c r="M77" i="3"/>
  <c r="M78" i="3"/>
  <c r="M79" i="3"/>
  <c r="M80" i="3"/>
  <c r="M81" i="3"/>
  <c r="M82" i="3"/>
  <c r="M83" i="3"/>
  <c r="L12" i="3"/>
  <c r="L13" i="3"/>
  <c r="L14" i="3"/>
  <c r="L15" i="3"/>
  <c r="L16" i="3"/>
  <c r="L18" i="3"/>
  <c r="L19" i="3"/>
  <c r="L20" i="3"/>
  <c r="L21" i="3"/>
  <c r="L22" i="3"/>
  <c r="L23" i="3"/>
  <c r="L24" i="3"/>
  <c r="L25" i="3"/>
  <c r="L26" i="3"/>
  <c r="L28" i="3"/>
  <c r="L29" i="3"/>
  <c r="L30" i="3"/>
  <c r="L31" i="3"/>
  <c r="L32" i="3"/>
  <c r="L33" i="3"/>
  <c r="L34" i="3"/>
  <c r="L35" i="3"/>
  <c r="L36" i="3"/>
  <c r="L38" i="3"/>
  <c r="L39" i="3"/>
  <c r="L40" i="3"/>
  <c r="L41" i="3"/>
  <c r="L42" i="3"/>
  <c r="L43" i="3"/>
  <c r="L44" i="3"/>
  <c r="L45" i="3"/>
  <c r="L47" i="3"/>
  <c r="L48" i="3"/>
  <c r="L49" i="3"/>
  <c r="L50" i="3"/>
  <c r="L51" i="3"/>
  <c r="L52" i="3"/>
  <c r="L54" i="3"/>
  <c r="L55" i="3"/>
  <c r="L56" i="3"/>
  <c r="L57" i="3"/>
  <c r="L58" i="3"/>
  <c r="L59" i="3"/>
  <c r="L60" i="3"/>
  <c r="L61" i="3"/>
  <c r="L62" i="3"/>
  <c r="L64" i="3"/>
  <c r="L65" i="3"/>
  <c r="L66" i="3"/>
  <c r="L67" i="3"/>
  <c r="L69" i="3"/>
  <c r="L70" i="3"/>
  <c r="L72" i="3"/>
  <c r="L73" i="3"/>
  <c r="L74" i="3"/>
  <c r="L75" i="3"/>
  <c r="L76" i="3"/>
  <c r="L77" i="3"/>
  <c r="L78" i="3"/>
  <c r="L79" i="3"/>
  <c r="L80" i="3"/>
  <c r="L81" i="3"/>
  <c r="L82" i="3"/>
  <c r="L83" i="3"/>
  <c r="K12" i="3"/>
  <c r="K13" i="3"/>
  <c r="K14" i="3"/>
  <c r="K15" i="3"/>
  <c r="K16" i="3"/>
  <c r="K18" i="3"/>
  <c r="K19" i="3"/>
  <c r="K20" i="3"/>
  <c r="K21" i="3"/>
  <c r="K22" i="3"/>
  <c r="K23" i="3"/>
  <c r="K24" i="3"/>
  <c r="K25" i="3"/>
  <c r="K26" i="3"/>
  <c r="K28" i="3"/>
  <c r="K29" i="3"/>
  <c r="K30" i="3"/>
  <c r="K31" i="3"/>
  <c r="K32" i="3"/>
  <c r="K33" i="3"/>
  <c r="K34" i="3"/>
  <c r="K35" i="3"/>
  <c r="K36" i="3"/>
  <c r="K38" i="3"/>
  <c r="K39" i="3"/>
  <c r="K40" i="3"/>
  <c r="K41" i="3"/>
  <c r="K42" i="3"/>
  <c r="K43" i="3"/>
  <c r="K44" i="3"/>
  <c r="K45" i="3"/>
  <c r="K47" i="3"/>
  <c r="K48" i="3"/>
  <c r="K49" i="3"/>
  <c r="K50" i="3"/>
  <c r="K51" i="3"/>
  <c r="K52" i="3"/>
  <c r="K54" i="3"/>
  <c r="K55" i="3"/>
  <c r="K56" i="3"/>
  <c r="K57" i="3"/>
  <c r="K58" i="3"/>
  <c r="K59" i="3"/>
  <c r="K60" i="3"/>
  <c r="K61" i="3"/>
  <c r="K62" i="3"/>
  <c r="K64" i="3"/>
  <c r="K65" i="3"/>
  <c r="K66" i="3"/>
  <c r="K67" i="3"/>
  <c r="K69" i="3"/>
  <c r="K70" i="3"/>
  <c r="K72" i="3"/>
  <c r="K73" i="3"/>
  <c r="K74" i="3"/>
  <c r="K75" i="3"/>
  <c r="K76" i="3"/>
  <c r="K77" i="3"/>
  <c r="K78" i="3"/>
  <c r="K79" i="3"/>
  <c r="K80" i="3"/>
  <c r="K81" i="3"/>
  <c r="K82" i="3"/>
  <c r="K83" i="3"/>
  <c r="J12" i="3"/>
  <c r="J13" i="3"/>
  <c r="J14" i="3"/>
  <c r="J15" i="3"/>
  <c r="J16" i="3"/>
  <c r="J18" i="3"/>
  <c r="J19" i="3"/>
  <c r="J20" i="3"/>
  <c r="J21" i="3"/>
  <c r="J22" i="3"/>
  <c r="J23" i="3"/>
  <c r="J24" i="3"/>
  <c r="J25" i="3"/>
  <c r="J26" i="3"/>
  <c r="J28" i="3"/>
  <c r="J29" i="3"/>
  <c r="J30" i="3"/>
  <c r="J31" i="3"/>
  <c r="J32" i="3"/>
  <c r="J33" i="3"/>
  <c r="J34" i="3"/>
  <c r="J35" i="3"/>
  <c r="J36" i="3"/>
  <c r="J38" i="3"/>
  <c r="J39" i="3"/>
  <c r="J40" i="3"/>
  <c r="J41" i="3"/>
  <c r="J42" i="3"/>
  <c r="J43" i="3"/>
  <c r="J44" i="3"/>
  <c r="J45" i="3"/>
  <c r="J47" i="3"/>
  <c r="J48" i="3"/>
  <c r="J49" i="3"/>
  <c r="J50" i="3"/>
  <c r="J51" i="3"/>
  <c r="J52" i="3"/>
  <c r="J54" i="3"/>
  <c r="J55" i="3"/>
  <c r="J56" i="3"/>
  <c r="J57" i="3"/>
  <c r="J58" i="3"/>
  <c r="J59" i="3"/>
  <c r="J60" i="3"/>
  <c r="J61" i="3"/>
  <c r="J62" i="3"/>
  <c r="J64" i="3"/>
  <c r="J65" i="3"/>
  <c r="J66" i="3"/>
  <c r="J67" i="3"/>
  <c r="J69" i="3"/>
  <c r="J70" i="3"/>
  <c r="J72" i="3"/>
  <c r="J73" i="3"/>
  <c r="J74" i="3"/>
  <c r="J75" i="3"/>
  <c r="J76" i="3"/>
  <c r="J77" i="3"/>
  <c r="J78" i="3"/>
  <c r="J79" i="3"/>
  <c r="J80" i="3"/>
  <c r="J81" i="3"/>
  <c r="J82" i="3"/>
  <c r="J83" i="3"/>
  <c r="I12" i="3"/>
  <c r="I13" i="3"/>
  <c r="I14" i="3"/>
  <c r="I15" i="3"/>
  <c r="I16" i="3"/>
  <c r="I18" i="3"/>
  <c r="I19" i="3"/>
  <c r="I20" i="3"/>
  <c r="I21" i="3"/>
  <c r="I22" i="3"/>
  <c r="I23" i="3"/>
  <c r="I24" i="3"/>
  <c r="I25" i="3"/>
  <c r="I26" i="3"/>
  <c r="I28" i="3"/>
  <c r="I29" i="3"/>
  <c r="I30" i="3"/>
  <c r="I31" i="3"/>
  <c r="I32" i="3"/>
  <c r="I33" i="3"/>
  <c r="I34" i="3"/>
  <c r="I35" i="3"/>
  <c r="I36" i="3"/>
  <c r="I38" i="3"/>
  <c r="I39" i="3"/>
  <c r="I40" i="3"/>
  <c r="I41" i="3"/>
  <c r="I42" i="3"/>
  <c r="I43" i="3"/>
  <c r="I44" i="3"/>
  <c r="I45" i="3"/>
  <c r="I47" i="3"/>
  <c r="I48" i="3"/>
  <c r="I49" i="3"/>
  <c r="I50" i="3"/>
  <c r="I51" i="3"/>
  <c r="I52" i="3"/>
  <c r="I54" i="3"/>
  <c r="I55" i="3"/>
  <c r="I56" i="3"/>
  <c r="I57" i="3"/>
  <c r="I58" i="3"/>
  <c r="I59" i="3"/>
  <c r="I60" i="3"/>
  <c r="I61" i="3"/>
  <c r="I62" i="3"/>
  <c r="I64" i="3"/>
  <c r="I65" i="3"/>
  <c r="I66" i="3"/>
  <c r="I67" i="3"/>
  <c r="I69" i="3"/>
  <c r="I70" i="3"/>
  <c r="I72" i="3"/>
  <c r="I73" i="3"/>
  <c r="I74" i="3"/>
  <c r="I75" i="3"/>
  <c r="I76" i="3"/>
  <c r="I77" i="3"/>
  <c r="I78" i="3"/>
  <c r="I79" i="3"/>
  <c r="I80" i="3"/>
  <c r="I81" i="3"/>
  <c r="I82" i="3"/>
  <c r="I83" i="3"/>
  <c r="H12" i="3"/>
  <c r="H13" i="3"/>
  <c r="H14" i="3"/>
  <c r="H15" i="3"/>
  <c r="H16" i="3"/>
  <c r="H18" i="3"/>
  <c r="H19" i="3"/>
  <c r="H20" i="3"/>
  <c r="H21" i="3"/>
  <c r="H22" i="3"/>
  <c r="H23" i="3"/>
  <c r="H24" i="3"/>
  <c r="H25" i="3"/>
  <c r="H26" i="3"/>
  <c r="H28" i="3"/>
  <c r="H29" i="3"/>
  <c r="H30" i="3"/>
  <c r="H31" i="3"/>
  <c r="H32" i="3"/>
  <c r="H33" i="3"/>
  <c r="H34" i="3"/>
  <c r="H35" i="3"/>
  <c r="H36" i="3"/>
  <c r="H38" i="3"/>
  <c r="H39" i="3"/>
  <c r="H40" i="3"/>
  <c r="H41" i="3"/>
  <c r="H42" i="3"/>
  <c r="H43" i="3"/>
  <c r="H44" i="3"/>
  <c r="H45" i="3"/>
  <c r="H47" i="3"/>
  <c r="H48" i="3"/>
  <c r="H49" i="3"/>
  <c r="H50" i="3"/>
  <c r="H51" i="3"/>
  <c r="H52" i="3"/>
  <c r="H54" i="3"/>
  <c r="H55" i="3"/>
  <c r="H56" i="3"/>
  <c r="H57" i="3"/>
  <c r="H58" i="3"/>
  <c r="H59" i="3"/>
  <c r="H60" i="3"/>
  <c r="H61" i="3"/>
  <c r="H62" i="3"/>
  <c r="H64" i="3"/>
  <c r="H65" i="3"/>
  <c r="H66" i="3"/>
  <c r="H67" i="3"/>
  <c r="H69" i="3"/>
  <c r="H70" i="3"/>
  <c r="H72" i="3"/>
  <c r="H73" i="3"/>
  <c r="H74" i="3"/>
  <c r="H75" i="3"/>
  <c r="H76" i="3"/>
  <c r="H77" i="3"/>
  <c r="H78" i="3"/>
  <c r="H79" i="3"/>
  <c r="H80" i="3"/>
  <c r="H81" i="3"/>
  <c r="H82" i="3"/>
  <c r="H83" i="3"/>
  <c r="G12" i="3"/>
  <c r="G13" i="3"/>
  <c r="G14" i="3"/>
  <c r="G15" i="3"/>
  <c r="G16" i="3"/>
  <c r="G18" i="3"/>
  <c r="G19" i="3"/>
  <c r="G20" i="3"/>
  <c r="G21" i="3"/>
  <c r="G22" i="3"/>
  <c r="G23" i="3"/>
  <c r="G24" i="3"/>
  <c r="G25" i="3"/>
  <c r="G26" i="3"/>
  <c r="G28" i="3"/>
  <c r="G29" i="3"/>
  <c r="G30" i="3"/>
  <c r="G31" i="3"/>
  <c r="G32" i="3"/>
  <c r="G33" i="3"/>
  <c r="G34" i="3"/>
  <c r="G35" i="3"/>
  <c r="G36" i="3"/>
  <c r="G38" i="3"/>
  <c r="G39" i="3"/>
  <c r="G40" i="3"/>
  <c r="G41" i="3"/>
  <c r="G42" i="3"/>
  <c r="G43" i="3"/>
  <c r="G44" i="3"/>
  <c r="G45" i="3"/>
  <c r="G47" i="3"/>
  <c r="G48" i="3"/>
  <c r="G49" i="3"/>
  <c r="G50" i="3"/>
  <c r="G51" i="3"/>
  <c r="G52" i="3"/>
  <c r="G54" i="3"/>
  <c r="G55" i="3"/>
  <c r="G56" i="3"/>
  <c r="G57" i="3"/>
  <c r="G58" i="3"/>
  <c r="G59" i="3"/>
  <c r="G60" i="3"/>
  <c r="G61" i="3"/>
  <c r="G62" i="3"/>
  <c r="G64" i="3"/>
  <c r="G65" i="3"/>
  <c r="G66" i="3"/>
  <c r="G67" i="3"/>
  <c r="G69" i="3"/>
  <c r="G70" i="3"/>
  <c r="G72" i="3"/>
  <c r="G73" i="3"/>
  <c r="G74" i="3"/>
  <c r="G75" i="3"/>
  <c r="G76" i="3"/>
  <c r="G77" i="3"/>
  <c r="G78" i="3"/>
  <c r="G79" i="3"/>
  <c r="G80" i="3"/>
  <c r="G81" i="3"/>
  <c r="G82" i="3"/>
  <c r="G83" i="3"/>
  <c r="F12" i="3"/>
  <c r="F13" i="3"/>
  <c r="F14" i="3"/>
  <c r="F15" i="3"/>
  <c r="F16" i="3"/>
  <c r="F18" i="3"/>
  <c r="F19" i="3"/>
  <c r="F20" i="3"/>
  <c r="F21" i="3"/>
  <c r="F22" i="3"/>
  <c r="F23" i="3"/>
  <c r="F24" i="3"/>
  <c r="F25" i="3"/>
  <c r="F26" i="3"/>
  <c r="F28" i="3"/>
  <c r="F29" i="3"/>
  <c r="F30" i="3"/>
  <c r="F31" i="3"/>
  <c r="F32" i="3"/>
  <c r="F33" i="3"/>
  <c r="F34" i="3"/>
  <c r="F35" i="3"/>
  <c r="F36" i="3"/>
  <c r="F38" i="3"/>
  <c r="F39" i="3"/>
  <c r="F40" i="3"/>
  <c r="F41" i="3"/>
  <c r="F42" i="3"/>
  <c r="F43" i="3"/>
  <c r="F44" i="3"/>
  <c r="F45" i="3"/>
  <c r="F47" i="3"/>
  <c r="F48" i="3"/>
  <c r="F49" i="3"/>
  <c r="F50" i="3"/>
  <c r="F51" i="3"/>
  <c r="F52" i="3"/>
  <c r="F54" i="3"/>
  <c r="F55" i="3"/>
  <c r="F56" i="3"/>
  <c r="F57" i="3"/>
  <c r="F58" i="3"/>
  <c r="F59" i="3"/>
  <c r="F60" i="3"/>
  <c r="F61" i="3"/>
  <c r="F62" i="3"/>
  <c r="F64" i="3"/>
  <c r="F65" i="3"/>
  <c r="F66" i="3"/>
  <c r="F67" i="3"/>
  <c r="F69" i="3"/>
  <c r="F70" i="3"/>
  <c r="F72" i="3"/>
  <c r="F73" i="3"/>
  <c r="F74" i="3"/>
  <c r="F75" i="3"/>
  <c r="F76" i="3"/>
  <c r="F77" i="3"/>
  <c r="F78" i="3"/>
  <c r="F79" i="3"/>
  <c r="F80" i="3"/>
  <c r="F81" i="3"/>
  <c r="F82" i="3"/>
  <c r="F83" i="3"/>
  <c r="E12" i="3"/>
  <c r="E13" i="3"/>
  <c r="E14" i="3"/>
  <c r="E15" i="3"/>
  <c r="E16" i="3"/>
  <c r="E18" i="3"/>
  <c r="E19" i="3"/>
  <c r="E20" i="3"/>
  <c r="E21" i="3"/>
  <c r="E22" i="3"/>
  <c r="E23" i="3"/>
  <c r="E24" i="3"/>
  <c r="E25" i="3"/>
  <c r="E26" i="3"/>
  <c r="E28" i="3"/>
  <c r="E29" i="3"/>
  <c r="E30" i="3"/>
  <c r="E31" i="3"/>
  <c r="E32" i="3"/>
  <c r="E33" i="3"/>
  <c r="E34" i="3"/>
  <c r="E35" i="3"/>
  <c r="E36" i="3"/>
  <c r="E38" i="3"/>
  <c r="E39" i="3"/>
  <c r="E40" i="3"/>
  <c r="E41" i="3"/>
  <c r="E42" i="3"/>
  <c r="E43" i="3"/>
  <c r="E44" i="3"/>
  <c r="E45" i="3"/>
  <c r="E47" i="3"/>
  <c r="E48" i="3"/>
  <c r="E49" i="3"/>
  <c r="E50" i="3"/>
  <c r="E51" i="3"/>
  <c r="E52" i="3"/>
  <c r="E54" i="3"/>
  <c r="E55" i="3"/>
  <c r="E56" i="3"/>
  <c r="E57" i="3"/>
  <c r="E58" i="3"/>
  <c r="E59" i="3"/>
  <c r="E60" i="3"/>
  <c r="E61" i="3"/>
  <c r="E62" i="3"/>
  <c r="E64" i="3"/>
  <c r="E65" i="3"/>
  <c r="E66" i="3"/>
  <c r="E67" i="3"/>
  <c r="E69" i="3"/>
  <c r="E70" i="3"/>
  <c r="E72" i="3"/>
  <c r="E73" i="3"/>
  <c r="E74" i="3"/>
  <c r="E75" i="3"/>
  <c r="E76" i="3"/>
  <c r="E77" i="3"/>
  <c r="E78" i="3"/>
  <c r="E79" i="3"/>
  <c r="E80" i="3"/>
  <c r="E81" i="3"/>
  <c r="E82" i="3"/>
  <c r="E83" i="3"/>
  <c r="D12" i="3"/>
  <c r="P12" i="3" s="1"/>
  <c r="D13" i="3"/>
  <c r="P13" i="3" s="1"/>
  <c r="D14" i="3"/>
  <c r="P14" i="3" s="1"/>
  <c r="D15" i="3"/>
  <c r="P15" i="3" s="1"/>
  <c r="D16" i="3"/>
  <c r="P16" i="3" s="1"/>
  <c r="D18" i="3"/>
  <c r="P18" i="3" s="1"/>
  <c r="D19" i="3"/>
  <c r="P19" i="3" s="1"/>
  <c r="D20" i="3"/>
  <c r="P20" i="3" s="1"/>
  <c r="D21" i="3"/>
  <c r="P21" i="3" s="1"/>
  <c r="D22" i="3"/>
  <c r="P22" i="3" s="1"/>
  <c r="D23" i="3"/>
  <c r="P23" i="3" s="1"/>
  <c r="D24" i="3"/>
  <c r="P24" i="3" s="1"/>
  <c r="D25" i="3"/>
  <c r="P25" i="3" s="1"/>
  <c r="D26" i="3"/>
  <c r="P26" i="3" s="1"/>
  <c r="D28" i="3"/>
  <c r="P28" i="3" s="1"/>
  <c r="D29" i="3"/>
  <c r="P29" i="3" s="1"/>
  <c r="D30" i="3"/>
  <c r="P30" i="3" s="1"/>
  <c r="D31" i="3"/>
  <c r="P31" i="3" s="1"/>
  <c r="D32" i="3"/>
  <c r="P32" i="3" s="1"/>
  <c r="D33" i="3"/>
  <c r="P33" i="3" s="1"/>
  <c r="D34" i="3"/>
  <c r="P34" i="3" s="1"/>
  <c r="D35" i="3"/>
  <c r="P35" i="3" s="1"/>
  <c r="D36" i="3"/>
  <c r="P36" i="3" s="1"/>
  <c r="D38" i="3"/>
  <c r="P38" i="3" s="1"/>
  <c r="D39" i="3"/>
  <c r="P39" i="3" s="1"/>
  <c r="D40" i="3"/>
  <c r="D41" i="3"/>
  <c r="D42" i="3"/>
  <c r="P42" i="3" s="1"/>
  <c r="D43" i="3"/>
  <c r="P43" i="3" s="1"/>
  <c r="D44" i="3"/>
  <c r="D45" i="3"/>
  <c r="D47" i="3"/>
  <c r="P47" i="3" s="1"/>
  <c r="D48" i="3"/>
  <c r="P48" i="3" s="1"/>
  <c r="D49" i="3"/>
  <c r="D50" i="3"/>
  <c r="D51" i="3"/>
  <c r="P51" i="3" s="1"/>
  <c r="D52" i="3"/>
  <c r="P52" i="3" s="1"/>
  <c r="D54" i="3"/>
  <c r="D55" i="3"/>
  <c r="P55" i="3" s="1"/>
  <c r="D56" i="3"/>
  <c r="P56" i="3" s="1"/>
  <c r="D57" i="3"/>
  <c r="P57" i="3" s="1"/>
  <c r="D58" i="3"/>
  <c r="D59" i="3"/>
  <c r="P59" i="3" s="1"/>
  <c r="D60" i="3"/>
  <c r="P60" i="3" s="1"/>
  <c r="D61" i="3"/>
  <c r="P61" i="3" s="1"/>
  <c r="D62" i="3"/>
  <c r="D64" i="3"/>
  <c r="P64" i="3" s="1"/>
  <c r="D65" i="3"/>
  <c r="P65" i="3" s="1"/>
  <c r="D66" i="3"/>
  <c r="P66" i="3" s="1"/>
  <c r="D67" i="3"/>
  <c r="P67" i="3" s="1"/>
  <c r="D69" i="3"/>
  <c r="D70" i="3"/>
  <c r="P70" i="3" s="1"/>
  <c r="D71" i="3"/>
  <c r="D72" i="3"/>
  <c r="P72" i="3" s="1"/>
  <c r="D73" i="3"/>
  <c r="D74" i="3"/>
  <c r="D75" i="3"/>
  <c r="P75" i="3" s="1"/>
  <c r="D76" i="3"/>
  <c r="P76" i="3" s="1"/>
  <c r="D77" i="3"/>
  <c r="D78" i="3"/>
  <c r="D79" i="3"/>
  <c r="P79" i="3" s="1"/>
  <c r="D80" i="3"/>
  <c r="P80" i="3" s="1"/>
  <c r="D81" i="3"/>
  <c r="D82" i="3"/>
  <c r="D83" i="3"/>
  <c r="P83" i="3" s="1"/>
  <c r="E12" i="2"/>
  <c r="E12" i="1" s="1"/>
  <c r="E13" i="1"/>
  <c r="E14" i="1"/>
  <c r="E15" i="1"/>
  <c r="E16" i="1"/>
  <c r="E17" i="1"/>
  <c r="E19" i="1"/>
  <c r="E20" i="1"/>
  <c r="E21" i="1"/>
  <c r="E22" i="1"/>
  <c r="E23" i="1"/>
  <c r="E24" i="1"/>
  <c r="E25" i="1"/>
  <c r="E26" i="1"/>
  <c r="E27" i="1"/>
  <c r="E29" i="1"/>
  <c r="E30" i="1"/>
  <c r="E31" i="1"/>
  <c r="E32" i="1"/>
  <c r="E33" i="1"/>
  <c r="E34" i="1"/>
  <c r="E35" i="1"/>
  <c r="E36" i="1"/>
  <c r="E37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5" i="1"/>
  <c r="E56" i="1"/>
  <c r="E57" i="1"/>
  <c r="E58" i="1"/>
  <c r="E59" i="1"/>
  <c r="E60" i="1"/>
  <c r="E61" i="1"/>
  <c r="E62" i="1"/>
  <c r="E63" i="1"/>
  <c r="E65" i="1"/>
  <c r="E66" i="1"/>
  <c r="E67" i="1"/>
  <c r="E68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D13" i="1"/>
  <c r="D14" i="1"/>
  <c r="D15" i="1"/>
  <c r="D16" i="1"/>
  <c r="D17" i="1"/>
  <c r="D19" i="1"/>
  <c r="D20" i="1"/>
  <c r="D21" i="1"/>
  <c r="D22" i="1"/>
  <c r="D23" i="1"/>
  <c r="D24" i="1"/>
  <c r="D25" i="1"/>
  <c r="D26" i="1"/>
  <c r="D27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8" i="1"/>
  <c r="D49" i="1"/>
  <c r="D50" i="1"/>
  <c r="D51" i="1"/>
  <c r="D52" i="1"/>
  <c r="D53" i="1"/>
  <c r="D55" i="1"/>
  <c r="D56" i="1"/>
  <c r="D57" i="1"/>
  <c r="D58" i="1"/>
  <c r="D59" i="1"/>
  <c r="D60" i="1"/>
  <c r="D61" i="1"/>
  <c r="D62" i="1"/>
  <c r="D63" i="1"/>
  <c r="D65" i="1"/>
  <c r="D66" i="1"/>
  <c r="D67" i="1"/>
  <c r="D68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E72" i="2"/>
  <c r="F72" i="2"/>
  <c r="G72" i="2"/>
  <c r="H72" i="2"/>
  <c r="F71" i="3" s="1"/>
  <c r="I72" i="2"/>
  <c r="G71" i="3" s="1"/>
  <c r="J72" i="2"/>
  <c r="H71" i="3" s="1"/>
  <c r="K72" i="2"/>
  <c r="I71" i="3" s="1"/>
  <c r="L72" i="2"/>
  <c r="J71" i="3" s="1"/>
  <c r="M72" i="2"/>
  <c r="K71" i="3" s="1"/>
  <c r="N72" i="2"/>
  <c r="L71" i="3" s="1"/>
  <c r="O72" i="2"/>
  <c r="M71" i="3" s="1"/>
  <c r="P72" i="2"/>
  <c r="N71" i="3" s="1"/>
  <c r="Q72" i="2"/>
  <c r="O71" i="3" s="1"/>
  <c r="E69" i="2"/>
  <c r="E69" i="1" s="1"/>
  <c r="F69" i="2"/>
  <c r="D68" i="3" s="1"/>
  <c r="G69" i="2"/>
  <c r="E68" i="3" s="1"/>
  <c r="H69" i="2"/>
  <c r="I69" i="2"/>
  <c r="J69" i="2"/>
  <c r="H68" i="3" s="1"/>
  <c r="K69" i="2"/>
  <c r="I68" i="3" s="1"/>
  <c r="L69" i="2"/>
  <c r="M69" i="2"/>
  <c r="N69" i="2"/>
  <c r="L68" i="3" s="1"/>
  <c r="O69" i="2"/>
  <c r="M68" i="3" s="1"/>
  <c r="P69" i="2"/>
  <c r="Q69" i="2"/>
  <c r="E64" i="2"/>
  <c r="E64" i="1" s="1"/>
  <c r="F64" i="2"/>
  <c r="D63" i="3" s="1"/>
  <c r="G64" i="2"/>
  <c r="E63" i="3" s="1"/>
  <c r="H64" i="2"/>
  <c r="F63" i="3" s="1"/>
  <c r="I64" i="2"/>
  <c r="G63" i="3" s="1"/>
  <c r="J64" i="2"/>
  <c r="H63" i="3" s="1"/>
  <c r="K64" i="2"/>
  <c r="I63" i="3" s="1"/>
  <c r="L64" i="2"/>
  <c r="J63" i="3" s="1"/>
  <c r="M64" i="2"/>
  <c r="K63" i="3" s="1"/>
  <c r="N64" i="2"/>
  <c r="L63" i="3" s="1"/>
  <c r="O64" i="2"/>
  <c r="P64" i="2"/>
  <c r="N63" i="3" s="1"/>
  <c r="Q64" i="2"/>
  <c r="O63" i="3" s="1"/>
  <c r="E54" i="2"/>
  <c r="E54" i="1" s="1"/>
  <c r="F54" i="2"/>
  <c r="D53" i="3" s="1"/>
  <c r="P53" i="3" s="1"/>
  <c r="G54" i="2"/>
  <c r="H54" i="2"/>
  <c r="F53" i="3" s="1"/>
  <c r="I54" i="2"/>
  <c r="G53" i="3" s="1"/>
  <c r="J54" i="2"/>
  <c r="H53" i="3" s="1"/>
  <c r="K54" i="2"/>
  <c r="I53" i="3" s="1"/>
  <c r="L54" i="2"/>
  <c r="J53" i="3" s="1"/>
  <c r="M54" i="2"/>
  <c r="K53" i="3" s="1"/>
  <c r="N54" i="2"/>
  <c r="O54" i="2"/>
  <c r="P54" i="2"/>
  <c r="N53" i="3" s="1"/>
  <c r="Q54" i="2"/>
  <c r="O53" i="3" s="1"/>
  <c r="E47" i="2"/>
  <c r="F47" i="2"/>
  <c r="D46" i="3" s="1"/>
  <c r="P46" i="3" s="1"/>
  <c r="G47" i="2"/>
  <c r="E46" i="3" s="1"/>
  <c r="H47" i="2"/>
  <c r="F46" i="3" s="1"/>
  <c r="I47" i="2"/>
  <c r="J47" i="2"/>
  <c r="H46" i="3" s="1"/>
  <c r="K47" i="2"/>
  <c r="I46" i="3" s="1"/>
  <c r="L47" i="2"/>
  <c r="J46" i="3" s="1"/>
  <c r="M47" i="2"/>
  <c r="N47" i="2"/>
  <c r="L46" i="3" s="1"/>
  <c r="O47" i="2"/>
  <c r="M46" i="3" s="1"/>
  <c r="P47" i="2"/>
  <c r="N46" i="3" s="1"/>
  <c r="Q47" i="2"/>
  <c r="E38" i="2"/>
  <c r="E38" i="1" s="1"/>
  <c r="F38" i="2"/>
  <c r="D37" i="3" s="1"/>
  <c r="G38" i="2"/>
  <c r="E37" i="3" s="1"/>
  <c r="H38" i="2"/>
  <c r="F37" i="3" s="1"/>
  <c r="I38" i="2"/>
  <c r="J38" i="2"/>
  <c r="H37" i="3" s="1"/>
  <c r="K38" i="2"/>
  <c r="I37" i="3" s="1"/>
  <c r="L38" i="2"/>
  <c r="J37" i="3" s="1"/>
  <c r="M38" i="2"/>
  <c r="N38" i="2"/>
  <c r="L37" i="3" s="1"/>
  <c r="O38" i="2"/>
  <c r="M37" i="3" s="1"/>
  <c r="P38" i="2"/>
  <c r="N37" i="3" s="1"/>
  <c r="Q38" i="2"/>
  <c r="E28" i="2"/>
  <c r="E28" i="1" s="1"/>
  <c r="F28" i="2"/>
  <c r="D27" i="3" s="1"/>
  <c r="G28" i="2"/>
  <c r="E27" i="3" s="1"/>
  <c r="H28" i="2"/>
  <c r="F27" i="3" s="1"/>
  <c r="I28" i="2"/>
  <c r="G27" i="3" s="1"/>
  <c r="J28" i="2"/>
  <c r="H27" i="3" s="1"/>
  <c r="K28" i="2"/>
  <c r="I27" i="3" s="1"/>
  <c r="L28" i="2"/>
  <c r="J27" i="3" s="1"/>
  <c r="M28" i="2"/>
  <c r="K27" i="3" s="1"/>
  <c r="N28" i="2"/>
  <c r="L27" i="3" s="1"/>
  <c r="O28" i="2"/>
  <c r="M27" i="3" s="1"/>
  <c r="P28" i="2"/>
  <c r="N27" i="3" s="1"/>
  <c r="Q28" i="2"/>
  <c r="O27" i="3" s="1"/>
  <c r="E18" i="2"/>
  <c r="E18" i="1" s="1"/>
  <c r="F18" i="2"/>
  <c r="G18" i="2"/>
  <c r="E17" i="3" s="1"/>
  <c r="H18" i="2"/>
  <c r="F17" i="3" s="1"/>
  <c r="I18" i="2"/>
  <c r="G17" i="3" s="1"/>
  <c r="J18" i="2"/>
  <c r="H17" i="3" s="1"/>
  <c r="K18" i="2"/>
  <c r="I17" i="3" s="1"/>
  <c r="L18" i="2"/>
  <c r="J17" i="3" s="1"/>
  <c r="M18" i="2"/>
  <c r="K17" i="3" s="1"/>
  <c r="L17" i="3"/>
  <c r="O18" i="2"/>
  <c r="M17" i="3" s="1"/>
  <c r="P18" i="2"/>
  <c r="N17" i="3" s="1"/>
  <c r="Q18" i="2"/>
  <c r="O17" i="3" s="1"/>
  <c r="D72" i="2"/>
  <c r="D69" i="2"/>
  <c r="D69" i="1" s="1"/>
  <c r="D64" i="2"/>
  <c r="D64" i="1" s="1"/>
  <c r="D54" i="2"/>
  <c r="D54" i="1" s="1"/>
  <c r="D47" i="2"/>
  <c r="D47" i="1" s="1"/>
  <c r="D38" i="2"/>
  <c r="D28" i="2"/>
  <c r="D28" i="1" s="1"/>
  <c r="D18" i="2"/>
  <c r="D18" i="1" s="1"/>
  <c r="R13" i="2"/>
  <c r="R14" i="2"/>
  <c r="R15" i="2"/>
  <c r="R16" i="2"/>
  <c r="R17" i="2"/>
  <c r="R19" i="2"/>
  <c r="R20" i="2"/>
  <c r="R21" i="2"/>
  <c r="R22" i="2"/>
  <c r="R23" i="2"/>
  <c r="R24" i="2"/>
  <c r="R25" i="2"/>
  <c r="R26" i="2"/>
  <c r="R27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8" i="2"/>
  <c r="R49" i="2"/>
  <c r="R50" i="2"/>
  <c r="R51" i="2"/>
  <c r="R52" i="2"/>
  <c r="R53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F12" i="2"/>
  <c r="D11" i="3" s="1"/>
  <c r="G12" i="2"/>
  <c r="E11" i="3" s="1"/>
  <c r="H12" i="2"/>
  <c r="F11" i="3" s="1"/>
  <c r="I12" i="2"/>
  <c r="G11" i="3" s="1"/>
  <c r="J12" i="2"/>
  <c r="H11" i="3" s="1"/>
  <c r="K12" i="2"/>
  <c r="I11" i="3" s="1"/>
  <c r="L12" i="2"/>
  <c r="J11" i="3" s="1"/>
  <c r="M12" i="2"/>
  <c r="K11" i="3" s="1"/>
  <c r="N12" i="2"/>
  <c r="O12" i="2"/>
  <c r="P12" i="2"/>
  <c r="Q12" i="2"/>
  <c r="O11" i="3" s="1"/>
  <c r="D12" i="2"/>
  <c r="D12" i="1" s="1"/>
  <c r="L11" i="3" l="1"/>
  <c r="N85" i="2"/>
  <c r="M11" i="3"/>
  <c r="M84" i="3" s="1"/>
  <c r="O85" i="2"/>
  <c r="N11" i="3"/>
  <c r="P85" i="2"/>
  <c r="P63" i="3"/>
  <c r="P37" i="3"/>
  <c r="P68" i="3"/>
  <c r="D84" i="3"/>
  <c r="O84" i="3"/>
  <c r="P71" i="3"/>
  <c r="P82" i="3"/>
  <c r="P78" i="3"/>
  <c r="P74" i="3"/>
  <c r="P62" i="3"/>
  <c r="P58" i="3"/>
  <c r="P54" i="3"/>
  <c r="P50" i="3"/>
  <c r="R69" i="2"/>
  <c r="P81" i="3"/>
  <c r="P77" i="3"/>
  <c r="P73" i="3"/>
  <c r="P69" i="3"/>
  <c r="P49" i="3"/>
  <c r="P45" i="3"/>
  <c r="P41" i="3"/>
  <c r="P27" i="3"/>
  <c r="R47" i="2"/>
  <c r="P44" i="3"/>
  <c r="P40" i="3"/>
  <c r="R54" i="2"/>
  <c r="N84" i="3"/>
  <c r="K84" i="3"/>
  <c r="J84" i="3"/>
  <c r="I84" i="3"/>
  <c r="H84" i="3"/>
  <c r="G84" i="3"/>
  <c r="F84" i="3"/>
  <c r="R28" i="2"/>
  <c r="R18" i="2"/>
  <c r="E84" i="3"/>
  <c r="D17" i="3"/>
  <c r="P17" i="3" s="1"/>
  <c r="R12" i="2"/>
  <c r="P11" i="3" l="1"/>
  <c r="L84" i="3"/>
  <c r="P84" i="3" s="1"/>
  <c r="R85" i="2"/>
</calcChain>
</file>

<file path=xl/sharedStrings.xml><?xml version="1.0" encoding="utf-8"?>
<sst xmlns="http://schemas.openxmlformats.org/spreadsheetml/2006/main" count="280" uniqueCount="104">
  <si>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</si>
  <si>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</si>
  <si>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</si>
  <si>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</si>
  <si>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</si>
  <si>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</si>
  <si>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</si>
  <si>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</si>
  <si>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</si>
  <si>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</si>
  <si>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</si>
  <si>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</si>
  <si>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</si>
  <si>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</si>
  <si>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</si>
  <si>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</si>
  <si>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</si>
  <si>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</si>
  <si>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</si>
  <si>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</si>
  <si>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</si>
  <si>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</si>
  <si>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</si>
  <si>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</si>
  <si>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</si>
  <si>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</si>
  <si>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</si>
  <si>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</si>
  <si>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</si>
  <si>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</si>
  <si>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</si>
  <si>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</si>
  <si>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</si>
  <si>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</si>
  <si>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</si>
  <si>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</si>
  <si>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</si>
  <si>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</si>
  <si>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</si>
  <si>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</si>
  <si>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</si>
  <si>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</si>
  <si>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</si>
  <si>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</si>
  <si>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</si>
  <si>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</si>
  <si>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</si>
  <si>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</si>
  <si>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</si>
  <si>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</si>
  <si>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</si>
  <si>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</si>
  <si>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</si>
  <si>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</si>
  <si>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</si>
  <si>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</si>
  <si>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</si>
  <si>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</si>
  <si>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</si>
  <si>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</si>
  <si>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</si>
  <si>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</si>
  <si>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</si>
  <si>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</si>
  <si>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</si>
  <si>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</si>
  <si>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</si>
  <si>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</si>
  <si>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</si>
  <si>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</si>
  <si>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</si>
  <si>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</si>
  <si>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</si>
  <si>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</si>
  <si>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</si>
  <si>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</si>
  <si>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</si>
  <si>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</si>
  <si>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</si>
  <si>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</si>
  <si>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</si>
  <si>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</si>
  <si>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</si>
  <si>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</si>
  <si>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</si>
  <si>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</si>
  <si>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</si>
  <si>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</si>
  <si>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</si>
  <si>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</si>
  <si>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</si>
  <si>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</si>
  <si>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</si>
  <si>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</si>
  <si>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</si>
  <si>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</si>
  <si>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</si>
  <si>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</si>
  <si>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DIRECCIÓN GENERAL DE EMBELLECIMIENTO</t>
  </si>
  <si>
    <t>Año 2021</t>
  </si>
  <si>
    <t>MINISTERIO DE OBRAS PÚBLICAS Y COMUNICACIONES</t>
  </si>
  <si>
    <t>Mileni A. Barias S.</t>
  </si>
  <si>
    <t>Encargada División de Presupuesto</t>
  </si>
  <si>
    <t>Preparado por: Rolando Rosario Analista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</si>
</sst>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#,##0.0_);\(#,##0.0\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8" fillId="0" borderId="0" xfId="0" applyNumberFormat="1" applyFont="1" applyAlignment="1">
      <alignment horizontal="right"/>
    </xf>
    <xf numFmtId="4" fontId="0" fillId="0" borderId="7" xfId="0" applyNumberFormat="1" applyBorder="1"/>
    <xf numFmtId="165" fontId="2" fillId="2" borderId="2" xfId="0" applyNumberFormat="1" applyFont="1" applyFill="1" applyBorder="1"/>
    <xf numFmtId="4" fontId="2" fillId="4" borderId="0" xfId="0" applyNumberFormat="1" applyFont="1" applyFill="1"/>
    <xf numFmtId="164" fontId="2" fillId="2" borderId="2" xfId="0" applyNumberFormat="1" applyFont="1" applyFill="1" applyBorder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JPG"/><Relationship Id="rId1" Type="http://schemas.openxmlformats.org/officeDocument/2006/relationships/image" Target="../media/image2.JPG"/><Relationship Id="rId5" Type="http://schemas.openxmlformats.org/officeDocument/2006/relationships/image" Target="../media/image4.png"/><Relationship Id="rId4" Type="http://schemas.openxmlformats.org/officeDocument/2006/relationships/customXml" Target="../ink/ink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2</xdr:row>
      <xdr:rowOff>85725</xdr:rowOff>
    </xdr:from>
    <xdr:to>
      <xdr:col>2</xdr:col>
      <xdr:colOff>1409700</xdr:colOff>
      <xdr:row>4</xdr:row>
      <xdr:rowOff>89661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466725"/>
          <a:ext cx="1866900" cy="632586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1</xdr:row>
      <xdr:rowOff>152400</xdr:rowOff>
    </xdr:from>
    <xdr:to>
      <xdr:col>5</xdr:col>
      <xdr:colOff>457200</xdr:colOff>
      <xdr:row>6</xdr:row>
      <xdr:rowOff>57150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7950" y="342900"/>
          <a:ext cx="1057275" cy="1123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200025</xdr:colOff>
      <xdr:row>1</xdr:row>
      <xdr:rowOff>117447</xdr:rowOff>
    </xdr:from>
    <xdr:to>
      <xdr:col>11</xdr:col>
      <xdr:colOff>398462</xdr:colOff>
      <xdr:row>6</xdr:row>
      <xdr:rowOff>52574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68425" y="307947"/>
          <a:ext cx="1085850" cy="1154327"/>
        </a:xfrm>
        <a:prstGeom prst="rect">
          <a:avLst/>
        </a:prstGeom>
      </xdr:spPr>
    </xdr:pic>
    <xdr:clientData/>
  </xdr:twoCellAnchor>
  <xdr:twoCellAnchor editAs="oneCell">
    <xdr:from>
      <xdr:col>2</xdr:col>
      <xdr:colOff>3893325</xdr:colOff>
      <xdr:row>1</xdr:row>
      <xdr:rowOff>150000</xdr:rowOff>
    </xdr:from>
    <xdr:to>
      <xdr:col>4</xdr:col>
      <xdr:colOff>257175</xdr:colOff>
      <xdr:row>4</xdr:row>
      <xdr:rowOff>9434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7325" y="340500"/>
          <a:ext cx="2002650" cy="678584"/>
        </a:xfrm>
        <a:prstGeom prst="rect">
          <a:avLst/>
        </a:prstGeom>
      </xdr:spPr>
    </xdr:pic>
    <xdr:clientData/>
  </xdr:twoCellAnchor>
  <xdr:twoCellAnchor editAs="oneCell">
    <xdr:from>
      <xdr:col>2</xdr:col>
      <xdr:colOff>23813</xdr:colOff>
      <xdr:row>85</xdr:row>
      <xdr:rowOff>166687</xdr:rowOff>
    </xdr:from>
    <xdr:to>
      <xdr:col>2</xdr:col>
      <xdr:colOff>1669876</xdr:colOff>
      <xdr:row>94</xdr:row>
      <xdr:rowOff>59950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5D86FB0-C5B0-4084-9D3A-9E8F1473E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27188" y="16144875"/>
          <a:ext cx="1646063" cy="1536325"/>
        </a:xfrm>
        <a:prstGeom prst="rect">
          <a:avLst/>
        </a:prstGeom>
      </xdr:spPr>
    </xdr:pic>
    <xdr:clientData/>
  </xdr:twoCellAnchor>
  <xdr:twoCellAnchor editAs="oneCell">
    <xdr:from>
      <xdr:col>2</xdr:col>
      <xdr:colOff>23813</xdr:colOff>
      <xdr:row>100</xdr:row>
      <xdr:rowOff>6062</xdr:rowOff>
    </xdr:from>
    <xdr:to>
      <xdr:col>2</xdr:col>
      <xdr:colOff>2522039</xdr:colOff>
      <xdr:row>101</xdr:row>
      <xdr:rowOff>127000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4">
          <xdr14:nvContentPartPr>
            <xdr14:cNvPr id="34" name="Entrada de lápiz 33">
              <a:extLst>
                <a:ext uri="{FF2B5EF4-FFF2-40B4-BE49-F238E27FC236}">
                  <a16:creationId xmlns:a16="http://schemas.microsoft.com/office/drawing/2014/main" id="{CDAD1209-8A94-4DC7-A0E7-E0D42FEEA734}"/>
                </a:ext>
              </a:extLst>
            </xdr14:cNvPr>
            <xdr14:cNvContentPartPr/>
          </xdr14:nvContentPartPr>
          <xdr14:nvPr macro=""/>
          <xdr14:xfrm>
            <a:off x="1627188" y="18722687"/>
            <a:ext cx="2498226" cy="303501"/>
          </xdr14:xfrm>
        </xdr:contentPart>
      </mc:Choice>
      <mc:Fallback>
        <xdr:pic>
          <xdr:nvPicPr>
            <xdr:cNvPr id="34" name="Entrada de lápiz 33">
              <a:extLst>
                <a:ext uri="{FF2B5EF4-FFF2-40B4-BE49-F238E27FC236}">
                  <a16:creationId xmlns:a16="http://schemas.microsoft.com/office/drawing/2014/main" id="{CDAD1209-8A94-4DC7-A0E7-E0D42FEEA734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1618549" y="18713686"/>
              <a:ext cx="2515865" cy="321142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81643</xdr:colOff>
      <xdr:row>1</xdr:row>
      <xdr:rowOff>73871</xdr:rowOff>
    </xdr:from>
    <xdr:to>
      <xdr:col>10</xdr:col>
      <xdr:colOff>1197428</xdr:colOff>
      <xdr:row>6</xdr:row>
      <xdr:rowOff>21771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5322" y="264371"/>
          <a:ext cx="1115785" cy="1186150"/>
        </a:xfrm>
        <a:prstGeom prst="rect">
          <a:avLst/>
        </a:prstGeom>
      </xdr:spPr>
    </xdr:pic>
    <xdr:clientData/>
  </xdr:twoCellAnchor>
  <xdr:twoCellAnchor editAs="oneCell">
    <xdr:from>
      <xdr:col>2</xdr:col>
      <xdr:colOff>2708143</xdr:colOff>
      <xdr:row>1</xdr:row>
      <xdr:rowOff>163607</xdr:rowOff>
    </xdr:from>
    <xdr:to>
      <xdr:col>2</xdr:col>
      <xdr:colOff>5013193</xdr:colOff>
      <xdr:row>4</xdr:row>
      <xdr:rowOff>114621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2143" y="354107"/>
          <a:ext cx="2305050" cy="781050"/>
        </a:xfrm>
        <a:prstGeom prst="rect">
          <a:avLst/>
        </a:prstGeom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13T05:16:31.669"/>
    </inkml:context>
    <inkml:brush xml:id="br0">
      <inkml:brushProperty name="width" value="0.05" units="cm"/>
      <inkml:brushProperty name="height" value="0.05" units="cm"/>
      <inkml:brushProperty name="color" value="#00A0D7"/>
    </inkml:brush>
  </inkml:definitions>
  <inkml:trace contextRef="#ctx0" brushRef="#br0">763 269 7203,'5'-26'3197,"-3"13"-2237,1 0 0,7-18 1,-20 54-180,-14 30 104,-3 0 0,-56 76 0,40-75-613,-11 11-118,4 1 0,-40 79 0,101-179-9070,-4 10 397</inkml:trace>
  <inkml:trace contextRef="#ctx0" brushRef="#br0" timeOffset="846.36">31 540 5314,'-1'0'216,"0"0"0,0 1 0,0-1 0,0 1 0,0-1 0,0 0 0,0 0 0,0 1 0,0-1-1,0 0 1,0 0 0,-1 0 0,1 0 0,0 0 0,0 0 0,0 0 0,0 0 0,0 0-1,0-1 1,0 1 0,-1 0 0,1 0 0,0-1 0,-1 1 0,2-1-137,-1 0 1,1 1-1,0-1 1,-1 0-1,1 0 1,0 1 0,0-1-1,0 0 1,0 0-1,0 1 1,0-1-1,0 0 1,0 0-1,0 1 1,0-1-1,1 0 1,-1 0-1,0 1 1,1-2-1,5-7 1,0 0-1,12-14 0,-17 22 104,46-48 781,3 2 0,89-65 0,-119 97-887,1 1 1,1 1-1,0 0 0,1 2 1,1 0-1,1 0 0,28-8 1,-39 15-71,0 0 0,0 0 1,0 1-1,0 1 0,1-1 1,0 2-1,-1-1 1,1 2-1,0-1 0,0 2 1,0-1-1,0 1 0,-1 1 1,1 0-1,19 4 0,-25-3-4,0 0 1,0 1-1,0 0 0,0 0 0,-1 0 0,0 1 0,0 0 0,-1 0 0,0 0 0,0 1 0,-1-1 0,0 1 0,0 0 0,-1 1 0,6 7 0,-4-3 2,-1 0 0,0 1 1,0-1-1,-2 1 0,0 0 1,-1 0-1,-1 0 0,1 17 1,-4-14 5,-2 0 0,0-1 1,-1 0-1,-1 1 1,-1-1-1,-1 0 1,0-1-1,-1 1 0,-2-1 1,1 0-1,-2-1 1,-1 0-1,-19 17 1,23-23-13,0-1 0,-1 0 0,0 0 0,0 0 0,-1-1 0,0 0 1,0 0-1,0-1 0,-1 0 0,1 0 0,-1 0 0,-15 1 0,9-2-2,-1 0 0,0 0 1,0-2-1,0 1 0,0-2 0,0 0 0,-18-2 0,31 2-2,1 1 0,0-1 0,0 0 1,0 0-1,-1 0 0,1 0 0,1-1 0,-1 1 0,0-1 0,-7-3 1,10 4 1,0 0 1,0 0 0,0 0 0,1 0 0,-1 0 0,0 0 0,1 0 0,-1 0 0,0 0 0,1 0-1,0 0 1,-1-1 0,1 1 0,0 0 0,0 0 0,0 0 0,0 0 0,0 0 0,0-1 0,0 1-1,1 0 1,-1 0 0,0 0 0,1 0 0,0 0 0,-1 0 0,1 0 0,0 0 0,0 0 0,-1 0-1,1 0 1,2-1 0,0-2-6,0 1 1,0 0-1,1 0 0,-1 0 0,1 1 1,0-1-1,0 1 0,1-1 0,-1 1 1,1 0-1,-1 0 0,1 0 0,0 1 0,0-1 1,0 1-1,0 0 0,7-1 0,0 0-6,-1 2-1,1-1 1,-1 1-1,1 1 1,-1 0-1,1 0 1,13 2-1,7 2-4,0 0-1,-1 2 1,58 17 0,-38-4-8,-27-10 71,49 15 0,-65-23-58,0 0 0,0-1 0,-1 1 0,2-1 0,-1 0 0,0-1 0,0 0 0,0 0 0,0 0 0,0 0 0,9-2 0,0-1-250,0-1 1,-1 0-1,0-1 1,17-6-1,28-14-4933,-55 23 4458,45-19-8001</inkml:trace>
  <inkml:trace contextRef="#ctx0" brushRef="#br0" timeOffset="3528.58">1328 496 4274,'0'-2'6918,"-12"11"-5368,-15 15-1478,10-5 338,2 1 0,-14 23 0,24-35-308,1 0 1,1 0-1,0 0 0,0 0 0,1 1 1,0-1-1,1 0 0,1 17 0,0-23-90,0-1 0,1 1 0,-1-1-1,0 1 1,1-1 0,-1 1 0,1-1-1,0 1 1,0-1 0,0 0 0,0 1-1,0-1 1,0 0 0,0 1 0,0-1 0,1 0-1,-1 0 1,1 0 0,-1 0 0,1 0-1,0 0 1,3 2 0,-3-3-7,0 0-1,0 1 1,0-1-1,0 0 1,0 0-1,1 0 1,-1 0 0,0 0-1,0 0 1,0-1-1,0 1 1,0 0 0,0-1-1,0 1 1,0-1-1,0 1 1,0-1-1,0 0 1,0 0 0,-1 0-1,1 1 1,2-3-1,7-4 18,-1 0-1,0-1 1,0 1-1,-2-2 1,1 1-1,11-16 1,-10 11 5,-1-1 1,-1 0 0,12-28 0,-20 39-27,4-6 14,-2 0 0,2-15-1,-3 22-11,-1 0 0,0 0 0,0 0 0,0 0 0,0 0 1,-1 1-1,1-1 0,-1 0 0,0 0 0,1 0 0,-1 0 0,0 1 0,0-1 0,-1 0 0,1 1 0,-1-1 0,1 1 0,-1-1 0,-3-2 1,4 4-5,0-1 0,-1 1 1,1-1-1,-1 1 1,1 0-1,-1 0 0,1-1 1,-1 1-1,1 0 1,-1 0-1,1 0 0,-1 0 1,1 0-1,-1 0 1,0 1-1,1-1 0,-1 0 1,1 0-1,-1 1 1,1-1-1,0 1 1,-1-1-1,1 1 0,0-1 1,-1 1-1,1 0 1,-1 0-1,-7 4-6,0 0 0,-12 10 1,16-12 13,1 1-10,-1 0-1,1 0 1,0 0-1,0 1 1,1-1-1,0 1 1,0-1-1,0 1 1,1 0-1,0 0 1,0 0-1,-1 9 1,2-10 4,1-1 0,0 1 0,-1 0 0,2-1 1,-1 1-1,1-1 0,-1 1 0,1-1 1,1 1-1,-1-1 0,1 1 0,0-1 0,0 0 1,0 0-1,0 0 0,1 1 0,0-2 0,0 1 1,4 3-1,-5-5 4,0 1 1,1-1 0,-1 0-1,0 0 1,1 0 0,0 0-1,-1 0 1,1-1 0,0 1-1,-1 0 1,1-1 0,0 0-1,0 1 1,0-1-1,0 0 1,0 0 0,-1 0-1,1 0 1,0-1 0,0 1-1,0 0 1,0-1 0,-1 1-1,1-1 1,5-2 0,4-1 29,1-1 1,-1 0 0,22-13 0,-30 15-27,48-27 239,-2-1 0,-2-2 0,-2-2 0,48-47 0,-80 68-157,-1-1 0,-1 0 0,-1 0 0,0 0 0,8-21 0,-14 27-77,-2-1 0,1 0 1,-2 1-1,0-1 0,0 0 0,-2 0 0,1 0 0,-2 0 1,0-1-1,-3-10 0,4 20-14,0 1 1,0-1 0,0 1-1,0-1 1,-1 1-1,1-1 1,0 1 0,0-1-1,0 1 1,-1-1-1,1 1 1,0-1 0,-1 1-1,1 0 1,-1-1-1,1 1 1,0-1 0,-1 1-1,1 0 1,-1-1-1,0 1 1,1 0 0,-2-1-1,2 1 1,-1 0 0,0 0-1,1 1 1,-1-1 0,1 0 0,-1 0-1,0 0 1,1 1 0,-1-1 0,1 0-1,-1 0 1,1 1 0,-1-1 0,1 0-1,0 1 1,-1-1 0,1 0 0,0 1-1,-1-1 1,1 1 0,-16 24 12,0 7-8,-22 44-17,-38 117 0,74-182 11,-1-1 1,2 0-1,0 1 1,0-1-1,2 0 1,0 1-1,2 10 1,-2-18 0,0-1 0,0 1 0,0 0 0,0-1 0,1 1 0,-1-1 0,1 1 0,0-1 0,0 0-1,0 1 1,1-1 0,-1 0 0,1 0 0,-1 0 0,1 0 0,0 0 0,0-1 0,0 1 0,0-1 0,1 1 0,-1-1 0,1 0 0,-1 0 0,1 0 0,-1 0 0,1 0 0,0-1 0,0 1 0,-1-1 0,1 0 0,6 1 0,2-2-2,1 0 0,0 0 0,0 0 0,-1-1 0,1-1 0,-1 0 1,0 0-1,0 0 0,11-5 0,3-3 13,0 1-1,41-25 1,-60 31-9,32-21 20,-37 24-21,0-1 0,0 0 0,0 1 1,-1-1-1,1 0 0,0 0 0,-1 1 0,0-1 0,0 0 0,0 0 0,0 0 0,0 0 0,0 0 0,0-3 0,-5-6-3,4 10 2,-1 0 0,1 1 0,-1-1-1,1 0 1,0 1 0,-1-1 0,1 0 0,0 0 0,0 0-1,0 1 1,0-1 0,0 0 0,0 0 0,0 1 0,0-1-1,0 0 1,1 0 0,-1 1 0,0-1 0,1-1 0,1 0-3,-1 1 0,0-1 1,0 0-1,0 0 1,0 0-1,-1 1 1,1-1-1,-1 0 1,0 0-1,1-3 1,-1 5 1,0-1 0,0 1 0,0 0 1,0-1-1,0 1 0,0 0 0,-1 0 1,1-1-1,0 1 0,0 0 0,0 0 1,0-1-1,0 1 0,-1 0 0,1 0 1,0 0-1,0-1 0,-1 1 0,1 0 1,0 0-1,0 0 0,-1-1 0,1 1 1,0 0-1,-1 0 0,1 0 1,0 0-1,-1 0 0,0 0 0,0 0 0,0 0 0,0 0 0,-1 0 0,1 0 1,0 0-1,0 1 0,0-1 0,0 0 0,0 1 0,1-1 0,-1 0 0,0 1 0,0-1 0,-1 2 1,-24 14-16,2 0 0,1 2 0,-40 38-1,55-49 17,-10 10-7,-20 24 0,35-37 6,0 0 0,-1 1 0,2-1 0,-1 1 0,1 0 0,0 0 0,0-1 0,1 1 0,0 0 0,0 0 0,1 8 0,0-13 1,0 1-1,0 0 1,0-1 0,0 1 0,0-1-1,1 1 1,-1 0 0,0-1 0,1 1-1,-1 0 1,0-1 0,1 1 0,-1-1 0,1 1-1,-1-1 1,1 1 0,0-1 0,-1 1-1,1-1 1,0 1 0,-1-1 0,1 1-1,0-1 1,0 0 0,-1 1 0,1-1 0,0 0-1,0 0 1,0 1 0,0-1 0,0 0-1,0 0 1,0 0 0,-1 0 0,1 0-1,0 0 1,0 0 0,0 0 0,0 0 0,0 0-1,0 0 1,0 0 0,0-1 0,0 1-1,1-1 1,4 0-2,1-1 0,-1 0 0,0 0 0,11-5-1,3-3 11,-1-1 0,-1 0-1,0-1 1,24-21 0,-18 12 3,-1-2 0,21-27 1,-29 30-7,-14 18-3,-1 1 0,1 0 0,0-1 0,-1 1 0,1-1 0,-1 1 0,1-1 0,-1 1 0,0-1 0,0 1 1,0-1-1,-1-2 0,1 4-2,0 0 0,0 0 0,-1-1 0,1 1 0,0 0 0,0 0 0,-1 0 0,1 0 0,0-1 0,0 1 0,-1 0 0,1 0 0,0 0 0,0 0 0,-1 0 1,1 0-1,0 0 0,0 0 0,-1 0 0,1 0 0,0 0 0,-1 0 0,1 0 0,0 0 0,-1 0 0,1 0 0,0 0 0,0 0 0,-1 0 0,1 0 1,0 0-1,-1 0 0,1 0 0,0 0 0,0 0 0,-1 0 0,1 0 0,0 1 0,0-1 0,-1 0 0,1 0 0,0 0 0,0 0 0,-1 0 0,1 1 0,0-1 1,0 0-1,0 0 0,0 0 0,0 1 0,-1-1 0,-12 11-1,13-11 1,-6 6 0,1 0-1,0 0 1,0 0 0,1 1-1,1-1 1,-6 13 0,8-16-1,0 0 1,0 0 0,0 0 0,1-1 0,-1 1 0,1 0 0,0 0-1,0 0 1,1 0 0,-1 0 0,1 0 0,0 0 0,0-1 0,0 1-1,0 0 1,1 0 0,-1-1 0,5 6 0,-5-7 0,0-1 0,1 1 0,-1 0 0,0 0 0,1 0 0,-1-1 0,0 1 0,1 0 0,-1-1 0,1 1 0,0-1 0,-1 1 0,1-1 0,-1 0 0,1 1 0,0-1 0,0 0 0,2 0 0,-1 0 0,1 0 0,0-1 0,0 1 1,-1-1-1,1 1 0,0-1 0,-1 0 0,4-1 0,6-3 3,-1 0-1,0-1 0,15-9 1,17-10 19,75-56 1,-119 81-23,1 0 1,-1 0 0,0 0-1,0 0 1,1 0-1,-1 0 1,0 0 0,0-1-1,0 1 1,1 0-1,-1 0 1,0 0-1,0 0 1,0-1 0,0 1-1,1 0 1,-1 0-1,0 0 1,0-1 0,0 1-1,0 0 1,0 0-1,0 0 1,0-1-1,0 1 1,0 0 0,0 0-1,0 0 1,0-1-1,0 1 1,0 0 0,-9 1 3,-12 6 0,15-3-4,1 0 0,-1 0 0,1 0 1,0 1-1,1-1 0,-1 1 0,1 0 1,0 0-1,1 0 0,0 0 0,0 0 1,1 1-1,-3 6 0,4-9-1,0 0 0,1 1 0,0-1 1,-1 0-1,1 0 0,1 0 0,-1 0 0,1 0 0,-1 0 0,1 0 0,2 4 1,-2-5 0,1 0 0,-1 0 1,0-1-1,1 1 0,0 0 1,-1-1-1,1 1 0,0-1 1,0 1-1,0-1 1,1 0-1,-1 0 0,0 0 1,1 0-1,-1 0 0,1 0 1,-1 0-1,6 1 1,-2-1-2,1 0 1,0 0 0,-1-1 0,1 0 0,0 0 0,-1 0 0,1 0 0,0-1 0,8-1 0,59-14 3,-68 15-3,20-5 16,48-18 0,-63 20-12,-1-1 0,0 0 1,-1 0-1,1 0 1,-1-1-1,-1 0 1,9-7-1,-15 11 2,0 0 0,-1 0 1,1-1-1,-1 1 0,1 0 0,0-3 0,-1 3-8,-2 6-1,0 6 5,1-6-6,-2 12 2,2 20 1,0-31 2,1-1 0,0 1-1,0 0 1,0-1 0,1 1 0,0-1-1,0 1 1,7 7 0,-8-11-1,0 0 1,-1 0-1,1 0 1,1-1-1,-1 1 1,0 0-1,0 0 0,0-1 1,1 1-1,-1 0 1,0-1-1,1 1 1,-1-1-1,1 0 0,-1 1 1,0-1-1,1 0 1,0 1-1,-1-1 1,1 0-1,-1 0 0,1 0 1,-1 0-1,1 0 1,-1 0-1,1-1 1,-1 1-1,1 0 1,-1 0-1,1-1 0,-1 1 1,1-1-1,1 0 1,6-2 4,-1 0 0,1 0 0,14-9 0,-20 10-3,46-27 15,-2-2 0,-2-1 0,40-37-1,-52 42-8,-40 32 7,-1 0-1,1 1 1,-8 9 0,12-10-11,0 0 0,0 0 1,0 0-1,-1 9 1,3-12-4,0 0 0,1 0 0,0 0 0,-1 0 0,1 0 0,0 0 1,1 0-1,-1 0 0,0 0 0,1 0 0,-1 0 0,1 0 0,0 0 0,0 0 1,2 2-1,-2-3-1,-1-1 1,1 0-1,-1 1 0,1-1 1,0 1-1,-1-1 1,1 0-1,0 1 0,0-1 1,0 0-1,-1 0 1,1 1-1,0-1 1,0 0-1,0 0 0,0 0 1,-1 0-1,1 0 1,0 0-1,0 0 1,0 0-1,0 0 0,0 0 1,0 0-1,-1 0 1,1 0-1,0 0 1,0 0-1,0-1 0,0 1 1,-1 0-1,1-1 1,0 1-1,1-1 0,26-15 26,-23 13-26,15-10 24,-1-1 0,30-28 0,-48 41-23,0 1 1,-1-1 0,1 1 0,0-1-1,0 0 1,-1 0 0,1 1-1,-1-1 1,1 0 0,-1 0-1,1 0 1,-1 1 0,0-1 0,1 0-1,-1 0 1,0 0 0,0 0-1,0 1 1,0-1 0,0 0-1,0 0 1,0 0 0,0 0-1,-1 0 1,1 1 0,-1-3 0,0 3-1,0-1 0,0 1 0,0-1 1,0 1-1,-1 0 0,1-1 0,0 1 1,0 0-1,-1-1 0,1 1 0,0 0 1,-1 0-1,1 0 0,0 0 0,0 0 1,-1 0-1,1 0 0,0 0 1,-1 0-1,1 0 0,0 1 0,0-1 1,-1 0-1,0 1 0,-8 2-5,1 0 0,0 0 0,0 0 0,0 1 0,0 0 0,1 0 0,0 0 0,0 1 0,-9 7 0,-4 5-1,-31 32-1,36-34 56,2 1 0,0 1-1,2 0 1,0 0-1,2 0 1,-13 32-1,22-45-11,0-1 0,0 0 1,1 1-1,0-1 0,0 1 0,1 6 0,-1-9-28,0-1 1,0 1-1,1-1 1,-1 1-1,0 0 1,1-1-1,-1 1 0,0-1 1,1 1-1,-1-1 1,1 1-1,-1-1 1,1 1-1,-1-1 0,1 1 1,0-1-1,-1 1 1,1-1-1,0 0 1,0 1-1,-1-1 0,1 0 1,0 1-1,0-1 1,0 0-1,-1 0 1,1 0-1,0 1 0,0-1 1,0 0-1,0 0 1,0 0-1,0 0 1,-1 0-1,1 0 1,0 0-1,0 0 0,0-1 1,0 1-1,0 0 1,-1 0-1,1 0 1,2-1-1,4-1 45,0-1 1,0 1-1,0-1 0,0 0 1,-1 0-1,11-7 0,36-27 141,-33 22-120,17-12 3,145-111 315,-150 109-246,0 0 0,-3-1 0,29-39-1,34-76 430,-11 18-247,-78 123-317,8-13 10,-10 16-20,-1 0 0,0 1 0,1-1-1,-1 0 1,0 0 0,1 0 0,-1 0-1,0 1 1,0-1 0,0 0 0,0 0-1,0 0 1,0 0 0,0 0 0,-1 1-1,1-2 1,-1 2-2,1-1 0,-1 1 1,1 0-1,0 0 0,-1 0 0,1 0 0,-1 0 0,1 0 0,0-1 1,-1 1-1,1 0 0,-1 0 0,1 0 0,-1 0 0,1 0 1,0 0-1,-1 0 0,1 0 0,-1 0 0,1 0 0,-1 1 0,1-1 1,0 0-1,-1 0 0,1 0 0,-1 0 0,1 0 0,0 0 0,-1 1 1,1-1-1,0 0 0,-1 0 0,1 1 0,-15 7 19,7-2-16,0 0 0,0 1 0,1 0 1,0 0-1,1 0 0,0 0 0,0 1 0,1 0 1,0 0-1,-4 11 0,-2 11-4,-8 47 1,14-57 5,-3 16-5,-36 181 12,43-212-13,-3 32-3,4-34 3,0-1-1,0 1 1,0 0-1,1-1 1,0 1-1,-1 0 1,1-1-1,1 1 1,-1-1-1,0 1 1,3 2 0,-3-5 0,-1 1 0,1-1 0,0 1 0,-1-1 0,1 1 0,0-1 0,0 0 1,-1 1-1,1-1 0,0 0 0,0 1 0,0-1 0,0 0 0,0 0 0,0 0 1,-1 0-1,1 1 0,0-1 0,0 0 0,0 0 0,0 0 0,0 0 0,0-1 1,0 1-1,0 0 0,0 0 0,0 0 0,-1 0 0,1-1 0,0 1 0,0 0 1,0-1-1,0 1 0,-1 0 0,2-2 0,30-16 6,-28 15-6,12-8 1,-4 4 2,-1 0-1,0-1 1,-1 0 0,-1 0-1,1-1 1,-2 1-1,10-14 1,-15 10 8,-3 12-11,0 0 0,0 0 0,0 0 0,0 0 0,0 0 0,-1-1 0,1 1 0,0 0 1,0 0-1,0 0 0,0 0 0,-1 0 0,1 0 0,0-1 0,0 1 0,0 0 0,-1 0 0,1 0 0,0 0 1,0 0-1,-1 0 0,1 0 0,0 0 0,0 0 0,-1 0 0,1 0 0,0 0 0,0 0 0,-1 0 0,1 0 0,0 0 1,0 0-1,-1 0 0,-1 0-2,0 1 1,0 0-1,0-1 1,0 1-1,0 0 1,0 0-1,0 0 0,0 0 1,1 0-1,-4 2 1,-5 6-2,0 0-1,1 0 1,1 1-1,0-1 1,0 1 0,-7 17-1,7-11-4,1 0 0,1 0 0,-5 30 0,10-41 7,1 0 1,0-1-1,0 1 0,0 0 1,1 0-1,0-1 0,2 6 1,-3-9-1,1 0 1,-1 0 0,1 0 0,-1 0 0,1 0 0,-1 0 0,1-1-1,0 1 1,0 0 0,0 0 0,-1 0 0,1-1 0,0 1 0,0 0-1,1 0 1,-1-1 0,0 1 0,0-1 0,0 1 0,0-1 0,1 1 0,-1-1-1,0 0 1,1 1 0,-1-1 0,0 0 0,1 0 0,-1 1 0,1-1-1,-1 0 1,1 0 0,-1 0 0,0 0 0,1-1 0,-1 1 0,1 0-1,-1 0 1,3-1 0,3-1 2,0 0-1,1-1 0,-1 1 1,0-1-1,-1 0 0,1-1 1,9-6-1,41-32 18,-34 24-14,-1 2 0,-1 0 0,-1-1 0,-1-1-1,-1 0 1,19-27 0,-35 43-3,-1 0 0,0-1 0,0 1 0,0 0 0,-1 0 0,1 0 0,-1-1 0,1 1 0,-1 0 0,0-4 0,-1 5-1,1 0-1,0 1 1,0-1-1,-1 1 1,1-1-1,0 1 1,-1-1-1,1 0 1,-1 1-1,1-1 1,-1 1-1,1-1 0,-1 1 1,1 0-1,-1-1 1,0 1-1,1-1 1,-1 1-1,0 0 1,1-1-1,-1 1 1,0 0-1,0 0 1,0-1-1,1 1 1,-1 0-1,0 0 1,0 0-1,0 0 1,0 0-1,0 0 1,1 0-1,-1 0 1,0 0-1,0 0 1,0 0-1,0 0 0,0 0 1,1 0-1,-1 0 1,0 1-1,-1-1 1,-6 2-4,0 1 0,1-1-1,-1 1 1,1 0 0,-1 0 0,1 0-1,1 1 1,-1 0 0,-11 8 0,-3 4 4,-24 24 1,22-17 8,1 1 1,1 0-1,-20 35 1,31-42-89,0 0 1,2 0 0,1 0 0,1 1-1,2 0 1,-3 23 0,6-37-111,1-1 1,1 0-1,-1 0 1,1 1-1,-1-1 1,1 0-1,0 0 1,3 4-1,-4-6-78,1 0 0,0 0 0,-1 0 0,1 0 0,0 0 1,0 0-1,0-1 0,0 1 0,0 0 0,1 0 0,1 0 0,-2 0-182,0-1 1,0 1-1,1-1 1,-1 0-1,0 1 1,1-1-1,-1 0 1,1 0-1,-1 1 0,0-1 1,1 0-1,-1 0 1,1 0-1,1-1 1,20-5-9822</inkml:trace>
  <inkml:trace contextRef="#ctx0" brushRef="#br0" timeOffset="5071.6">4336 351 7091,'13'-36'4580,"-11"31"-4311,0 0 1,1 0-1,0 1 0,1-1 0,-1 0 1,1 1-1,1-1 0,5-4 0,-8 9-19,-1 4-144,-3 5-16,-4 11 72,-2-1 0,-1 1 0,-15 21 0,-44 54 472,53-76-497,-129 169 1381,129-174-1193,15-14-321,0 0 0,0 0 0,0 0 1,0 0-1,0 0 0,0 0 0,0 0 0,0 1 1,0-1-1,0 0 0,-1 0 0,1 0 1,0 0-1,0 0 0,0 0 0,0 0 0,0 0 1,0 0-1,0 0 0,0 0 0,0 0 1,-1 0-1,1 0 0,0 0 0,0 0 0,0 0 1,0 0-1,0 0 0,0 0 0,0 0 0,0 0 1,-1 0-1,1 0 0,0 0 0,0 0 1,0 0-1,0 0 0,0 0 0,0 0 0,0 0 1,0 0-1,0 0 0,0-1 0,-1 1 1,1 0-1,0 0 0,0 0 0,0 0 0,0 0 1,0 0-1,0 0 0,0 0 0,1-10 105,7-13-76,1 1 0,1 0-1,2 0 1,16-21 0,71-81 88,34-18-122,-112 122 2,1 1 0,2 0-1,0 2 1,51-29 0,-72 44-2,0 1 1,0 0 0,0-1 0,1 1-1,-1 0 1,0 0 0,1 0-1,0 0 1,5 0 0,-8 1 0,0 0 0,0 0 0,0 0 0,1 0 0,-1 0 0,0 0 0,0 0 1,0 0-1,0 1 0,1-1 0,-1 0 0,0 1 0,0-1 0,0 0 0,0 1 0,0-1 0,0 1 0,0-1 1,0 1-1,-1 0 0,1-1 0,0 1 0,0 0 0,-1-1 0,1 1 0,0 0 0,-1-1 0,1 1 0,-1 0 0,1 0 1,-1 0-1,1 0 0,3 12-7,-1-1 1,0 1 0,-2 0-1,0 21 1,0-13 3,-1 10 8,-3 0 1,-1 0-1,-2-1 0,-2 0 1,-2 0-1,-2 0 0,-1-1 1,-2 0-1,-2 0 0,-2-2 1,-1 1-1,-45 44 0,57-64 2,0-1-1,-1 1 0,0-1 1,-1 0-1,-18 10 0,26-16-5,0 0 0,-1 0 0,1 0 0,0 0 0,0 0 0,0 0 0,-1-1-1,1 1 1,-1-1 0,1 1 0,-1-1 0,1 1 0,-1-1 0,1 0 0,-1 0-1,1 0 1,-1 0 0,1 0 0,-1-1 0,1 1 0,-1 0 0,1-1 0,0 1-1,-1-1 1,1 0 0,0 0 0,-1 1 0,1-1 0,0 0 0,0 0 0,0-1-1,0 1 1,0 0 0,1 0 0,-1-1 0,0 1 0,1-1 0,-2-1-1,0 1-5,1-1 0,-1 1 0,1-1 0,0 0 0,0 0 0,1 0 0,-1 0 0,1 0 0,0 0 0,0 0 0,0 0 0,1 0 0,-1 0 0,1 0 0,0 0 0,0-1 0,1 1 0,-1 0-1,1 0 1,0 0 0,0 0 0,0 0 0,1 0 0,0 0 0,0 0 0,0 0 0,0 1 0,0-1 0,4-3 0,2 0-1,-1 0 0,1 0 0,0 1-1,0-1 1,1 1 0,0 1 0,1-1 0,-1 1 0,1 0 0,15-4 0,109-21-20,-96 22 32,0-2-1,0 0 1,47-18 0,-58 16 7,0 0 0,-2-1-1,0-1 1,27-17 0,-39 18-2,-12 12-10,-1-1 0,1 1 0,0 0 0,-1-1 0,0 1 1,1-1-1,-1 1 0,1-1 0,-1 1 0,0-1 0,0 1 0,1-1 0,-1 0 0,0 1 0,0-1 0,0 1 0,0-1 0,0 1 0,0-1 0,0 0 0,0 1 0,0-1 0,-1 1 0,1-1-1,0 1 1,-1 0 0,1 0 0,-1 0 0,1 0-1,-1 0 1,1 0 0,-1 0 0,1 0 0,-1 0-1,1 0 1,-1 0 0,1 0 0,-1 0 0,1 0-1,-1 0 1,1 0 0,-1 0 0,1 0-1,-1 1 1,1-1 0,0 0 0,-1 0 0,1 0-1,-1 1 1,-14 6 12,13-6-13,-14 8 4,1 0 0,1 1 0,0 1-1,1-1 1,0 1 0,1 1-1,1 0 1,1 0 0,0 1-1,1 0 1,1 0 0,-6 16-1,12-26-1,1 0 0,0 1 0,1-1 0,-1 0 0,1 0-1,0 7 1,0-10-2,0 1 1,0-1-1,0 1 1,0-1-1,0 1 0,1 0 1,-1-1-1,0 1 0,0-1 1,1 1-1,-1-1 0,0 1 1,1-1-1,-1 1 1,1-1-1,-1 1 0,1-1 1,-1 0-1,1 1 0,0-1 1,-1 0-1,1 1 0,0-1 1,-1 0-1,1 1 1,0-1-1,0 0 0,-1 0 1,1 1-1,0-1 0,0 0 1,-1 0-1,1 0 0,0 0 1,0 0-1,0 0 1,-1 0-1,1 0 0,0 0 1,0 0-1,0 0 0,-1 0 1,1-1-1,0 1 0,1 0 1,8-3 5,0 0 1,0 0 0,0 0-1,0-1 1,15-8 0,43-28 31,-31 17-20,7-3-4,-19 10-7,0 1 0,1 1-1,1 1 1,57-21 0,-83 33-7,0 1 0,0 0 1,0-1-1,0 1 0,0 0 1,1 0-1,-1 0 0,0 0 0,0 0 1,0 0-1,0 0 0,0 0 0,0 0 1,0 0-1,1 0 0,-1 0 1,0 0-1,0 1 0,0-1 0,0 0 1,0 1-1,0-1 0,0 0 0,1 1 1,-1 1 0,1-1-1,0 0 1,-1 0 0,0 1 0,1-1 0,-1 1-1,0-1 1,0 1 0,0-1 0,0 1 0,0 1 0,2 5 1,-1-1 1,-1 0-1,0 1 1,0 9-1,-1-10 3,-1 0 0,-1 1 1,0-1-1,0-1 0,-1 1 0,0 0 0,-1 0 0,0-1 0,0 1 0,-1-1 0,0 0 0,0 0 0,-12 9 1,-5 3 19,-1-2 0,-45 27 0,66-42-29,-29 16-39,29-16-7,0 0 0,0-1 0,-1 1 0,1 0 0,0 0 1,-1-1-1,1 1 0,-1-1 0,1 1 0,-1-1 0,-4 0 0,6 0 17,1 0 1,-1 0-1,1 0 0,-1 0 0,1 0 0,-1-1 0,1 1 0,-1 0 0,1 0 0,0 0 0,-1-1 0,1 1 1,0 0-1,-1 0 0,1-1 0,0 1 0,-1 0 0,1 0 0,0-1 0,0 1 0,-1 0 0,1-1 1,0 1-1,0 0 0,0-1 0,0 1 0,-1 0 0,1-1 0,0 1 0,0-1 0,0 1 0,0 0 1,0-1-1,0 1 0,1 0 0,-1-1 0,0 1 0,0 0 0,0-1 0,0 1 0,0 0 0,1-1 0,-1 0 1,11-15-225,-7 11-1614,1-1 1,1 1 0,10-8 0,6-2-7121</inkml:trace>
  <inkml:trace contextRef="#ctx0" brushRef="#br0" timeOffset="6312.15">5465 430 8020,'-4'2'5266,"-11"2"-4193,27-14-1026,-9 8 3,1-1-1,-1 0 0,0 0 1,-1 0-1,1 0 1,-1 0-1,1 0 0,-1 0 1,2-6-1,-4 9-45,0 0-1,0 0 1,0 0-1,0 0 1,1-1 0,-1 1-1,0 0 1,0 0-1,0 0 1,0 0-1,0 0 1,0 0-1,0 0 1,0-1 0,0 1-1,0 0 1,0 0-1,0 0 1,-1 0-1,1 0 1,0 0 0,0 0-1,0 0 1,0-1-1,0 1 1,0 0-1,0 0 1,0 0-1,0 0 1,0 0 0,-1 0-1,1 0 1,0 0-1,0 0 1,0 0-1,0 0 1,0-1-1,0 1 1,-1 0 0,1 0-1,0 0 1,0 0-1,0 0 1,0 0-1,0 0 1,-1 0 0,-8 3 55,-9 6-30,2 2 75,0 1 0,2-1-1,0 2 1,0 0-1,-12 16 1,9-7 371,1 0 0,-18 39 0,31-55-341,0 0 1,1 1 0,0-1 0,0 9 0,2-14-112,-1 0 1,1 0-1,1 1 1,-1-1-1,0 0 0,0 0 1,0 0-1,1 0 1,-1 0-1,1 0 0,-1 0 1,1 0-1,0 0 1,1 2-1,-1-3-12,0 0-1,-1 1 1,1-1-1,0 1 1,0-1-1,0 0 1,0 1-1,0-1 1,0 0-1,0 0 1,0 0-1,0 0 1,0 1-1,0-1 1,0 0 0,0 0-1,0 0 1,0 0-1,0-1 1,0 1-1,0 0 1,0 0-1,0 0 1,0-1-1,1 1 1,4-2 7,0 0 0,0 0-1,0-1 1,0 1 0,-1-1 0,0 0 0,1 0 0,-1 0 0,6-6 0,6-6 12,15-15 0,-30 28-26,-1 1-4,16-15 23,-2 0 0,-1-1 0,0 0-1,16-30 1,-29 46-20,-1-1 0,1 1 0,-1 0 1,1-1-1,-1 1 0,0-1 0,0 1 0,0-1 0,0 0 0,0 1 0,-1-2 0,1 2-2,0 1-1,0 0 1,0 0 0,0 0-1,0-1 1,-1 1-1,1 0 1,0 0 0,0 0-1,0-1 1,-1 1 0,1 0-1,0 0 1,0 0 0,-1 0-1,1 0 1,0-1 0,0 1-1,-1 0 1,1 0-1,0 0 1,-1 0 0,1 0-1,0 0 1,-1 0 0,0 0-1,-13 4 8,8 0-6,0 0 0,1 0 1,0 0-1,0 0 0,0 1 1,0-1-1,1 1 0,0 0 1,1 0-1,-1 0 0,-3 11 1,5-12-1,0 1 1,0 0-1,1 0 1,0-1 0,0 1-1,0 0 1,1 0-1,0 0 1,1 0-1,0 0 1,0-1 0,0 1-1,5 9 1,-6-12 6,1-1 0,1 1 1,-1-1-1,0 1 1,0-1-1,1 1 0,-1-1 1,1 0-1,0 1 0,-1-1 1,1 0-1,0 0 1,0 0-1,0 0 0,0 0 1,0-1-1,0 1 1,3 1-1,-1-2 11,-1 1 0,1-1 1,-1 0-1,1 0 0,-1 1 0,1-2 0,0 1 1,-1 0-1,1 0 0,6-2 0,5-2 44,-1 0-1,0-1 1,-1 0-1,19-9 0,163-84 228,-144 71-259,-47 25-27,-2 1-2,-1 0 1,1 1 0,0-1-1,-1 0 1,1 1 0,-1-1-1,1 0 1,-1 0 0,0 0-1,0 0 1,1 0 0,-1 0-1,0 0 1,0-1 0,-1 1-1,2-2 1,-2 3-3,-1 0 1,1 0-1,-1 0 1,1 0-1,-1 0 0,1-1 1,-1 1-1,1 0 1,-1 0-1,1 0 1,-1 0-1,1 0 0,-1 0 1,1 0-1,-1 1 1,1-1-1,-1 0 1,1 0-1,-1 0 0,1 0 1,-1 0-1,1 0 1,-1 1-1,1-1 1,-1 0-1,1 0 0,-1 1 1,1-1-1,-16 7 30,9-1-28,0-1-1,0 1 1,1 0 0,0 0 0,0 0 0,1 0-1,0 1 1,-6 11 0,9-14-2,0-1-1,1 0 1,-1 1-1,1-1 1,1 0-1,-1 1 1,0-1 0,1 1-1,0-1 1,1 1-1,-1-1 1,1 1 0,0-1-1,0 0 1,0 1-1,0-1 1,1 0-1,0 0 1,0 1 0,4 4-1,-3-7 4,-1 1 0,0 0 0,1-1 0,-1 1 0,1-1 0,0 0 0,0 0 0,-1 0 0,1 0 0,0 0 0,0 0 0,1 0 0,-1-1 0,0 1 0,0-1 0,0 0 0,0 1 0,1-1 0,-1 0 0,0 0 0,0-1 0,1 1 0,-1 0-1,6-2 1,3 0 14,-1-1-1,1 0 0,-1 0 0,0-1 1,14-5-1,25-15 22,-2-2-1,59-40 1,-22 13 32,-74 46-55,-3 3 6,-1 0 0,0 0 0,7-7 0,-22 18-3,1 0 1,0 1-1,0 0 0,1 0 1,1 1-1,-1-1 1,2 1-1,0-1 0,0 1 1,-2 13-1,5-18-14,1 1 0,0-1 1,0 1-1,0-1 0,0 1 0,1 0 0,3 7 0,-4-11 4,1 0 0,0 1 0,0-1-1,0 0 1,0 1 0,0-1 0,0 0 0,0 0-1,1 0 1,-1 0 0,1 0 0,-1 0 0,1 0-1,-1 0 1,1 0 0,0 0 0,0-1 0,-1 1-1,1 0 1,0-1 0,0 1 0,0-1 0,0 0-1,0 1 1,0-1 0,0 0 0,0 0 0,2 0-1,6 0 33,-1 0-1,0-1 0,1 0 0,-1 0 1,0-1-1,15-3 0,54-20 135,-39 12-103,17-4 7,-9 3 45,-1-2 1,51-22 0,-68 21 3,-28 16-120,0 1 0,-1-1 0,1 0 0,0 1 0,0-1 0,0 0 0,0 0-1,-1 0 1,1 1 0,-1-1 0,1 0 0,-1 0 0,1 0 0,-1 0 0,0 0 0,1 1 0,-1-1-1,0 0 1,0 0 0,0 0 0,0 0 0,0 0 0,0 0 0,0 0 0,-1-1 0,1 2-6,0 0 0,0-1 0,-1 1 0,1 0 0,0 0 0,0 0 0,0-1 0,-1 1 0,1 0 0,0 0 0,0 0 0,-1 0 0,1 0 0,0-1 1,0 1-1,-1 0 0,1 0 0,0 0 0,0 0 0,-1 0 0,1 0 0,0 0 0,-1 0 0,1 0 0,0 0 0,-1 0 0,1 0 0,0 0 0,-1 0 0,1 0 1,0 0-1,0 0 0,-1 0 0,-12 6 35,-8 9-11,-1 5-19,2 1 0,-30 39 0,43-50-4,1 0-1,0 0 0,1 0 1,1 1-1,1-1 1,0 1-1,0 0 1,1-1-1,1 13 0,1-20 1,0 0 0,1 0 0,-1 0 0,1-1 0,0 1 0,0 0 0,0 0 0,0 0 0,1-1 0,0 1 0,-1 0 0,2-1 0,-1 1 0,0-1 0,4 3 0,-5-4 0,1 0-1,0 0 1,0 0 0,0 0 0,0 0 0,0 0 0,0-1 0,1 1 0,-1-1 0,0 1 0,0-1 0,1 1 0,-1-1 0,0 0 0,1 0 0,-1 0 0,0 0 0,1 0 0,-1 0 0,0 0 0,1-1 0,-1 1 0,0-1 0,0 1 0,0-1 0,1 1 0,2-3 0,7-1 13,-1-1 0,1 0 0,-2-1 0,1 0 0,-1 0 0,13-11 0,52-48 48,-57 48-53,-7 7-1,1-1-1,-2 0 1,0-1-1,-1 1 1,-1-1 0,9-18-1,-16 26-6,1 1 0,-1-1 0,0 0-1,0 1 1,-1-1 0,1 0 0,-1 0-1,0 1 1,-1-1 0,1 0-1,-1 0 1,0 1 0,0-1 0,-1 0-1,0 1 1,1-1 0,-2 1 0,1 0-1,0-1 1,-1 1 0,0 0 0,0 0-1,-1 0 1,1 0 0,-1 1-1,1-1 1,-7-3 0,4 4 1,0-1-1,0 1 1,0 0-1,0 0 1,0 0 0,-1 0-1,1 1 1,-1 0 0,1 0-1,-1 0 1,0 0 0,1 1-1,-1 0 1,0 0-1,0 0 1,1 1 0,-1 0-1,-11 2 1,-5 1-151,1 1 0,0 1-1,1 1 1,-23 9 0,32-10-539,9-4-1931</inkml:trace>
  <inkml:trace contextRef="#ctx0" brushRef="#br0" timeOffset="7140.14">6285 211 9012,'-2'0'449,"1"0"-1,-1 0 0,1 0 1,-1 1-1,1-1 1,-1 0-1,1 0 0,0 1 1,-1-1-1,1 1 1,0-1-1,-1 1 0,1-1 1,-2 2-1,3-2-405,-1 1 0,1-1-1,-1 0 1,1 1 0,-1-1-1,1 1 1,0-1 0,-1 1-1,1-1 1,0 1 0,0-1-1,-1 1 1,1 0 0,0-1-1,0 1 1,0-1 0,0 1-1,0-1 1,0 1 0,0-1-1,0 1 1,0 0 0,1-1-1,-1 1 1,0-1 0,0 1-1,1-1 1,-1 1 0,0-1-1,1 1 1,-1-1 0,1 1 0,-1 0-58,1-1 0,-1 1 0,1-1 0,-1 1 0,1-1 1,0 0-1,-1 1 0,1-1 0,-1 1 0,1-1 0,0 0 1,-1 1-1,1-1 0,0 0 0,0 1 0,0-1 0,-1 0 1,1 0-1,0 0 0,0 0 0,0 1 0,0-1 0,-1 0 1,1 0-1,0 0 0,0 0 0,0 0 0,0 0 0,-1-1 1,1 1-1,0 0 0,0 0 0,0 0 0,1-1 0,-1 1-523,1-1-1,0 0 1,-1 0-1,1 1 0,-1-1 1,1 0-1,-1 0 0,1 0 1,-1 0-1,0 0 0,0 0 1,0-1-1,0 1 1,2-2-1,2-9-7993</inkml:trace>
</inkml: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93"/>
  <sheetViews>
    <sheetView showGridLines="0" topLeftCell="A64" workbookViewId="0">
      <selection activeCell="C83" sqref="C83"/>
    </sheetView>
  </sheetViews>
  <sheetFormatPr baseColWidth="10" defaultColWidth="11.453125" defaultRowHeight="14.5" x14ac:dyDescent="0.35"/>
  <cols>
    <col min="3" max="3" width="105.81640625" customWidth="1"/>
    <col min="4" max="4" width="17.54296875" customWidth="1"/>
    <col min="5" max="5" width="16.7265625" customWidth="1"/>
  </cols>
  <sheetData>
    <row r="3" spans="2:16" ht="28.5" customHeight="1" x14ac:dyDescent="0.35">
      <c r="C3" s="37" t="s">
        <v>100</v>
      </c>
      <c r="D3" s="38"/>
      <c r="E3" s="38"/>
      <c r="F3" s="23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35">
      <c r="C4" s="35" t="s">
        <v>98</v>
      </c>
      <c r="D4" s="36"/>
      <c r="E4" s="36"/>
      <c r="F4" s="22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5" x14ac:dyDescent="0.35">
      <c r="C5" s="44" t="s">
        <v>99</v>
      </c>
      <c r="D5" s="45"/>
      <c r="E5" s="45"/>
      <c r="F5" s="21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35">
      <c r="C6" s="39" t="s">
        <v>76</v>
      </c>
      <c r="D6" s="40"/>
      <c r="E6" s="40"/>
      <c r="F6" s="20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35">
      <c r="B7" s="14"/>
      <c r="C7" s="39" t="s">
        <v>77</v>
      </c>
      <c r="D7" s="40"/>
      <c r="E7" s="40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9" spans="2:16" ht="15" customHeight="1" x14ac:dyDescent="0.35">
      <c r="C9" s="41" t="s">
        <v>66</v>
      </c>
      <c r="D9" s="42" t="s">
        <v>94</v>
      </c>
      <c r="E9" s="42" t="s">
        <v>93</v>
      </c>
      <c r="F9" s="7"/>
    </row>
    <row r="10" spans="2:16" ht="23.25" customHeight="1" x14ac:dyDescent="0.35">
      <c r="C10" s="41"/>
      <c r="D10" s="43"/>
      <c r="E10" s="43"/>
      <c r="F10" s="7"/>
    </row>
    <row r="11" spans="2:16" x14ac:dyDescent="0.35">
      <c r="C11" s="1" t="s">
        <v>0</v>
      </c>
      <c r="D11" s="2"/>
      <c r="E11" s="2"/>
      <c r="F11" s="7"/>
    </row>
    <row r="12" spans="2:16" x14ac:dyDescent="0.35">
      <c r="C12" s="3" t="s">
        <v>1</v>
      </c>
      <c r="D12" s="4">
        <f>'P2 Presupuesto Aprobado-Ejec '!D12</f>
        <v>185756565</v>
      </c>
      <c r="E12" s="4">
        <f>'P2 Presupuesto Aprobado-Ejec '!E12</f>
        <v>243526832</v>
      </c>
      <c r="F12" s="7"/>
    </row>
    <row r="13" spans="2:16" x14ac:dyDescent="0.35">
      <c r="C13" s="5" t="s">
        <v>2</v>
      </c>
      <c r="D13" s="4">
        <f>'P2 Presupuesto Aprobado-Ejec '!D13</f>
        <v>150609928</v>
      </c>
      <c r="E13" s="4">
        <f>'P2 Presupuesto Aprobado-Ejec '!E13</f>
        <v>206570651</v>
      </c>
      <c r="F13" s="7"/>
    </row>
    <row r="14" spans="2:16" x14ac:dyDescent="0.35">
      <c r="C14" s="5" t="s">
        <v>3</v>
      </c>
      <c r="D14" s="4">
        <f>'P2 Presupuesto Aprobado-Ejec '!D14</f>
        <v>13585294</v>
      </c>
      <c r="E14" s="4">
        <f>'P2 Presupuesto Aprobado-Ejec '!E14</f>
        <v>13161515</v>
      </c>
      <c r="F14" s="7"/>
    </row>
    <row r="15" spans="2:16" x14ac:dyDescent="0.35">
      <c r="C15" s="5" t="s">
        <v>4</v>
      </c>
      <c r="D15" s="4">
        <f>'P2 Presupuesto Aprobado-Ejec '!D15</f>
        <v>0</v>
      </c>
      <c r="E15" s="4">
        <f>'P2 Presupuesto Aprobado-Ejec '!E15</f>
        <v>0</v>
      </c>
      <c r="F15" s="7"/>
    </row>
    <row r="16" spans="2:16" x14ac:dyDescent="0.35">
      <c r="C16" s="5" t="s">
        <v>5</v>
      </c>
      <c r="D16" s="4">
        <f>'P2 Presupuesto Aprobado-Ejec '!D16</f>
        <v>0</v>
      </c>
      <c r="E16" s="4">
        <f>'P2 Presupuesto Aprobado-Ejec '!E16</f>
        <v>0</v>
      </c>
      <c r="F16" s="7"/>
    </row>
    <row r="17" spans="3:6" x14ac:dyDescent="0.35">
      <c r="C17" s="5" t="s">
        <v>6</v>
      </c>
      <c r="D17" s="4">
        <f>'P2 Presupuesto Aprobado-Ejec '!D17</f>
        <v>21561343</v>
      </c>
      <c r="E17" s="4">
        <f>'P2 Presupuesto Aprobado-Ejec '!E17</f>
        <v>23794666</v>
      </c>
      <c r="F17" s="7"/>
    </row>
    <row r="18" spans="3:6" x14ac:dyDescent="0.35">
      <c r="C18" s="3" t="s">
        <v>7</v>
      </c>
      <c r="D18" s="4">
        <f>'P2 Presupuesto Aprobado-Ejec '!D18</f>
        <v>23420373</v>
      </c>
      <c r="E18" s="4">
        <f>'P2 Presupuesto Aprobado-Ejec '!E18</f>
        <v>36570757</v>
      </c>
      <c r="F18" s="7"/>
    </row>
    <row r="19" spans="3:6" x14ac:dyDescent="0.35">
      <c r="C19" s="5" t="s">
        <v>8</v>
      </c>
      <c r="D19" s="4">
        <f>'P2 Presupuesto Aprobado-Ejec '!D19</f>
        <v>4704373</v>
      </c>
      <c r="E19" s="4">
        <f>'P2 Presupuesto Aprobado-Ejec '!E19</f>
        <v>5708923</v>
      </c>
      <c r="F19" s="7"/>
    </row>
    <row r="20" spans="3:6" x14ac:dyDescent="0.35">
      <c r="C20" s="5" t="s">
        <v>9</v>
      </c>
      <c r="D20" s="4">
        <f>'P2 Presupuesto Aprobado-Ejec '!D20</f>
        <v>1545000</v>
      </c>
      <c r="E20" s="4">
        <f>'P2 Presupuesto Aprobado-Ejec '!E20</f>
        <v>1545000</v>
      </c>
      <c r="F20" s="7"/>
    </row>
    <row r="21" spans="3:6" x14ac:dyDescent="0.35">
      <c r="C21" s="5" t="s">
        <v>10</v>
      </c>
      <c r="D21" s="4">
        <f>'P2 Presupuesto Aprobado-Ejec '!D21</f>
        <v>650000</v>
      </c>
      <c r="E21" s="4">
        <f>'P2 Presupuesto Aprobado-Ejec '!E21</f>
        <v>650000</v>
      </c>
      <c r="F21" s="7"/>
    </row>
    <row r="22" spans="3:6" x14ac:dyDescent="0.35">
      <c r="C22" s="5" t="s">
        <v>11</v>
      </c>
      <c r="D22" s="4">
        <f>'P2 Presupuesto Aprobado-Ejec '!D22</f>
        <v>200000</v>
      </c>
      <c r="E22" s="4">
        <f>'P2 Presupuesto Aprobado-Ejec '!E22</f>
        <v>200000</v>
      </c>
      <c r="F22" s="7"/>
    </row>
    <row r="23" spans="3:6" x14ac:dyDescent="0.35">
      <c r="C23" s="5" t="s">
        <v>12</v>
      </c>
      <c r="D23" s="4">
        <f>'P2 Presupuesto Aprobado-Ejec '!D23</f>
        <v>10140000</v>
      </c>
      <c r="E23" s="4">
        <f>'P2 Presupuesto Aprobado-Ejec '!E23</f>
        <v>15973334</v>
      </c>
    </row>
    <row r="24" spans="3:6" x14ac:dyDescent="0.35">
      <c r="C24" s="5" t="s">
        <v>13</v>
      </c>
      <c r="D24" s="4">
        <f>'P2 Presupuesto Aprobado-Ejec '!D24</f>
        <v>2642000</v>
      </c>
      <c r="E24" s="4">
        <f>'P2 Presupuesto Aprobado-Ejec '!E24</f>
        <v>3092000</v>
      </c>
    </row>
    <row r="25" spans="3:6" x14ac:dyDescent="0.35">
      <c r="C25" s="5" t="s">
        <v>14</v>
      </c>
      <c r="D25" s="4">
        <f>'P2 Presupuesto Aprobado-Ejec '!D25</f>
        <v>585000</v>
      </c>
      <c r="E25" s="4">
        <f>'P2 Presupuesto Aprobado-Ejec '!E25</f>
        <v>705000</v>
      </c>
    </row>
    <row r="26" spans="3:6" x14ac:dyDescent="0.35">
      <c r="C26" s="5" t="s">
        <v>15</v>
      </c>
      <c r="D26" s="4">
        <f>'P2 Presupuesto Aprobado-Ejec '!D26</f>
        <v>2320000</v>
      </c>
      <c r="E26" s="4">
        <f>'P2 Presupuesto Aprobado-Ejec '!E26</f>
        <v>6620000</v>
      </c>
    </row>
    <row r="27" spans="3:6" x14ac:dyDescent="0.35">
      <c r="C27" s="5" t="s">
        <v>16</v>
      </c>
      <c r="D27" s="4">
        <f>'P2 Presupuesto Aprobado-Ejec '!D27</f>
        <v>634000</v>
      </c>
      <c r="E27" s="4">
        <f>'P2 Presupuesto Aprobado-Ejec '!E27</f>
        <v>2076500</v>
      </c>
    </row>
    <row r="28" spans="3:6" x14ac:dyDescent="0.35">
      <c r="C28" s="3" t="s">
        <v>17</v>
      </c>
      <c r="D28" s="4">
        <f>'P2 Presupuesto Aprobado-Ejec '!D28</f>
        <v>40215397</v>
      </c>
      <c r="E28" s="4">
        <f>'P2 Presupuesto Aprobado-Ejec '!E28</f>
        <v>79157446</v>
      </c>
    </row>
    <row r="29" spans="3:6" x14ac:dyDescent="0.35">
      <c r="C29" s="5" t="s">
        <v>18</v>
      </c>
      <c r="D29" s="4">
        <f>'P2 Presupuesto Aprobado-Ejec '!D29</f>
        <v>6800000</v>
      </c>
      <c r="E29" s="4">
        <f>'P2 Presupuesto Aprobado-Ejec '!E29</f>
        <v>13060500</v>
      </c>
    </row>
    <row r="30" spans="3:6" x14ac:dyDescent="0.35">
      <c r="C30" s="5" t="s">
        <v>19</v>
      </c>
      <c r="D30" s="4">
        <f>'P2 Presupuesto Aprobado-Ejec '!D30</f>
        <v>293300</v>
      </c>
      <c r="E30" s="4">
        <f>'P2 Presupuesto Aprobado-Ejec '!E30</f>
        <v>8476740</v>
      </c>
    </row>
    <row r="31" spans="3:6" x14ac:dyDescent="0.35">
      <c r="C31" s="5" t="s">
        <v>20</v>
      </c>
      <c r="D31" s="4">
        <f>'P2 Presupuesto Aprobado-Ejec '!D31</f>
        <v>562200</v>
      </c>
      <c r="E31" s="4">
        <f>'P2 Presupuesto Aprobado-Ejec '!E31</f>
        <v>562200</v>
      </c>
    </row>
    <row r="32" spans="3:6" x14ac:dyDescent="0.35">
      <c r="C32" s="5" t="s">
        <v>21</v>
      </c>
      <c r="D32" s="4">
        <f>'P2 Presupuesto Aprobado-Ejec '!D32</f>
        <v>0</v>
      </c>
      <c r="E32" s="4">
        <f>'P2 Presupuesto Aprobado-Ejec '!E32</f>
        <v>0</v>
      </c>
    </row>
    <row r="33" spans="3:5" x14ac:dyDescent="0.35">
      <c r="C33" s="5" t="s">
        <v>22</v>
      </c>
      <c r="D33" s="4">
        <f>'P2 Presupuesto Aprobado-Ejec '!D33</f>
        <v>3590000</v>
      </c>
      <c r="E33" s="4">
        <f>'P2 Presupuesto Aprobado-Ejec '!E33</f>
        <v>8508565</v>
      </c>
    </row>
    <row r="34" spans="3:5" x14ac:dyDescent="0.35">
      <c r="C34" s="5" t="s">
        <v>23</v>
      </c>
      <c r="D34" s="4">
        <f>'P2 Presupuesto Aprobado-Ejec '!D34</f>
        <v>1625000</v>
      </c>
      <c r="E34" s="4">
        <f>'P2 Presupuesto Aprobado-Ejec '!E34</f>
        <v>6310470</v>
      </c>
    </row>
    <row r="35" spans="3:5" x14ac:dyDescent="0.35">
      <c r="C35" s="5" t="s">
        <v>24</v>
      </c>
      <c r="D35" s="4">
        <f>'P2 Presupuesto Aprobado-Ejec '!D35</f>
        <v>22223300</v>
      </c>
      <c r="E35" s="4">
        <f>'P2 Presupuesto Aprobado-Ejec '!E35</f>
        <v>34553974</v>
      </c>
    </row>
    <row r="36" spans="3:5" x14ac:dyDescent="0.35">
      <c r="C36" s="5" t="s">
        <v>25</v>
      </c>
      <c r="D36" s="4">
        <f>'P2 Presupuesto Aprobado-Ejec '!D36</f>
        <v>0</v>
      </c>
      <c r="E36" s="4">
        <f>'P2 Presupuesto Aprobado-Ejec '!E36</f>
        <v>0</v>
      </c>
    </row>
    <row r="37" spans="3:5" x14ac:dyDescent="0.35">
      <c r="C37" s="5" t="s">
        <v>26</v>
      </c>
      <c r="D37" s="4">
        <f>'P2 Presupuesto Aprobado-Ejec '!D37</f>
        <v>5121597</v>
      </c>
      <c r="E37" s="4">
        <f>'P2 Presupuesto Aprobado-Ejec '!E37</f>
        <v>7684997</v>
      </c>
    </row>
    <row r="38" spans="3:5" x14ac:dyDescent="0.35">
      <c r="C38" s="3" t="s">
        <v>27</v>
      </c>
      <c r="D38" s="4">
        <f>'P2 Presupuesto Aprobado-Ejec '!D38</f>
        <v>0</v>
      </c>
      <c r="E38" s="4">
        <f>'P2 Presupuesto Aprobado-Ejec '!E38</f>
        <v>0</v>
      </c>
    </row>
    <row r="39" spans="3:5" x14ac:dyDescent="0.35">
      <c r="C39" s="5" t="s">
        <v>28</v>
      </c>
      <c r="D39" s="4">
        <f>'P2 Presupuesto Aprobado-Ejec '!D39</f>
        <v>0</v>
      </c>
      <c r="E39" s="4">
        <f>'P2 Presupuesto Aprobado-Ejec '!E39</f>
        <v>0</v>
      </c>
    </row>
    <row r="40" spans="3:5" x14ac:dyDescent="0.35">
      <c r="C40" s="5" t="s">
        <v>29</v>
      </c>
      <c r="D40" s="4">
        <f>'P2 Presupuesto Aprobado-Ejec '!D40</f>
        <v>0</v>
      </c>
      <c r="E40" s="4">
        <f>'P2 Presupuesto Aprobado-Ejec '!E40</f>
        <v>0</v>
      </c>
    </row>
    <row r="41" spans="3:5" x14ac:dyDescent="0.35">
      <c r="C41" s="5" t="s">
        <v>30</v>
      </c>
      <c r="D41" s="4">
        <f>'P2 Presupuesto Aprobado-Ejec '!D41</f>
        <v>0</v>
      </c>
      <c r="E41" s="4">
        <f>'P2 Presupuesto Aprobado-Ejec '!E41</f>
        <v>0</v>
      </c>
    </row>
    <row r="42" spans="3:5" x14ac:dyDescent="0.35">
      <c r="C42" s="5" t="s">
        <v>31</v>
      </c>
      <c r="D42" s="4">
        <f>'P2 Presupuesto Aprobado-Ejec '!D42</f>
        <v>0</v>
      </c>
      <c r="E42" s="4">
        <f>'P2 Presupuesto Aprobado-Ejec '!E42</f>
        <v>0</v>
      </c>
    </row>
    <row r="43" spans="3:5" x14ac:dyDescent="0.35">
      <c r="C43" s="5" t="s">
        <v>32</v>
      </c>
      <c r="D43" s="4">
        <f>'P2 Presupuesto Aprobado-Ejec '!D43</f>
        <v>0</v>
      </c>
      <c r="E43" s="4">
        <f>'P2 Presupuesto Aprobado-Ejec '!E43</f>
        <v>0</v>
      </c>
    </row>
    <row r="44" spans="3:5" x14ac:dyDescent="0.35">
      <c r="C44" s="5" t="s">
        <v>33</v>
      </c>
      <c r="D44" s="4">
        <f>'P2 Presupuesto Aprobado-Ejec '!D44</f>
        <v>0</v>
      </c>
      <c r="E44" s="4">
        <f>'P2 Presupuesto Aprobado-Ejec '!E44</f>
        <v>0</v>
      </c>
    </row>
    <row r="45" spans="3:5" x14ac:dyDescent="0.35">
      <c r="C45" s="5" t="s">
        <v>34</v>
      </c>
      <c r="D45" s="4">
        <f>'P2 Presupuesto Aprobado-Ejec '!D45</f>
        <v>0</v>
      </c>
      <c r="E45" s="4">
        <f>'P2 Presupuesto Aprobado-Ejec '!E45</f>
        <v>0</v>
      </c>
    </row>
    <row r="46" spans="3:5" x14ac:dyDescent="0.35">
      <c r="C46" s="5" t="s">
        <v>35</v>
      </c>
      <c r="D46" s="4">
        <f>'P2 Presupuesto Aprobado-Ejec '!D46</f>
        <v>0</v>
      </c>
      <c r="E46" s="4">
        <f>'P2 Presupuesto Aprobado-Ejec '!E46</f>
        <v>0</v>
      </c>
    </row>
    <row r="47" spans="3:5" x14ac:dyDescent="0.35">
      <c r="C47" s="3" t="s">
        <v>36</v>
      </c>
      <c r="D47" s="4">
        <f>'P2 Presupuesto Aprobado-Ejec '!D47</f>
        <v>0</v>
      </c>
      <c r="E47" s="4">
        <f>'P2 Presupuesto Aprobado-Ejec '!E47</f>
        <v>0</v>
      </c>
    </row>
    <row r="48" spans="3:5" x14ac:dyDescent="0.35">
      <c r="C48" s="5" t="s">
        <v>37</v>
      </c>
      <c r="D48" s="4">
        <f>'P2 Presupuesto Aprobado-Ejec '!D48</f>
        <v>0</v>
      </c>
      <c r="E48" s="4">
        <f>'P2 Presupuesto Aprobado-Ejec '!E48</f>
        <v>0</v>
      </c>
    </row>
    <row r="49" spans="3:5" x14ac:dyDescent="0.35">
      <c r="C49" s="5" t="s">
        <v>38</v>
      </c>
      <c r="D49" s="4">
        <f>'P2 Presupuesto Aprobado-Ejec '!D49</f>
        <v>0</v>
      </c>
      <c r="E49" s="4">
        <f>'P2 Presupuesto Aprobado-Ejec '!E49</f>
        <v>0</v>
      </c>
    </row>
    <row r="50" spans="3:5" x14ac:dyDescent="0.35">
      <c r="C50" s="5" t="s">
        <v>39</v>
      </c>
      <c r="D50" s="4">
        <f>'P2 Presupuesto Aprobado-Ejec '!D50</f>
        <v>0</v>
      </c>
      <c r="E50" s="4">
        <f>'P2 Presupuesto Aprobado-Ejec '!E50</f>
        <v>0</v>
      </c>
    </row>
    <row r="51" spans="3:5" x14ac:dyDescent="0.35">
      <c r="C51" s="5" t="s">
        <v>40</v>
      </c>
      <c r="D51" s="4">
        <f>'P2 Presupuesto Aprobado-Ejec '!D51</f>
        <v>0</v>
      </c>
      <c r="E51" s="4">
        <f>'P2 Presupuesto Aprobado-Ejec '!E51</f>
        <v>0</v>
      </c>
    </row>
    <row r="52" spans="3:5" x14ac:dyDescent="0.35">
      <c r="C52" s="5" t="s">
        <v>41</v>
      </c>
      <c r="D52" s="4">
        <f>'P2 Presupuesto Aprobado-Ejec '!D52</f>
        <v>0</v>
      </c>
      <c r="E52" s="4">
        <f>'P2 Presupuesto Aprobado-Ejec '!E52</f>
        <v>0</v>
      </c>
    </row>
    <row r="53" spans="3:5" x14ac:dyDescent="0.35">
      <c r="C53" s="5" t="s">
        <v>42</v>
      </c>
      <c r="D53" s="4">
        <f>'P2 Presupuesto Aprobado-Ejec '!D53</f>
        <v>0</v>
      </c>
      <c r="E53" s="4">
        <f>'P2 Presupuesto Aprobado-Ejec '!E53</f>
        <v>0</v>
      </c>
    </row>
    <row r="54" spans="3:5" x14ac:dyDescent="0.35">
      <c r="C54" s="3" t="s">
        <v>43</v>
      </c>
      <c r="D54" s="4">
        <f>'P2 Presupuesto Aprobado-Ejec '!D54</f>
        <v>8650000</v>
      </c>
      <c r="E54" s="4">
        <f>'P2 Presupuesto Aprobado-Ejec '!E54</f>
        <v>26077241</v>
      </c>
    </row>
    <row r="55" spans="3:5" x14ac:dyDescent="0.35">
      <c r="C55" s="5" t="s">
        <v>44</v>
      </c>
      <c r="D55" s="4">
        <f>'P2 Presupuesto Aprobado-Ejec '!D55</f>
        <v>2350000</v>
      </c>
      <c r="E55" s="4">
        <f>'P2 Presupuesto Aprobado-Ejec '!E55</f>
        <v>1640000</v>
      </c>
    </row>
    <row r="56" spans="3:5" x14ac:dyDescent="0.35">
      <c r="C56" s="5" t="s">
        <v>45</v>
      </c>
      <c r="D56" s="4">
        <f>'P2 Presupuesto Aprobado-Ejec '!D56</f>
        <v>0</v>
      </c>
      <c r="E56" s="4">
        <f>'P2 Presupuesto Aprobado-Ejec '!E56</f>
        <v>1030000</v>
      </c>
    </row>
    <row r="57" spans="3:5" x14ac:dyDescent="0.35">
      <c r="C57" s="5" t="s">
        <v>46</v>
      </c>
      <c r="D57" s="4">
        <f>'P2 Presupuesto Aprobado-Ejec '!D57</f>
        <v>0</v>
      </c>
      <c r="E57" s="4">
        <f>'P2 Presupuesto Aprobado-Ejec '!E57</f>
        <v>0</v>
      </c>
    </row>
    <row r="58" spans="3:5" x14ac:dyDescent="0.35">
      <c r="C58" s="5" t="s">
        <v>47</v>
      </c>
      <c r="D58" s="4">
        <f>'P2 Presupuesto Aprobado-Ejec '!D58</f>
        <v>5500000</v>
      </c>
      <c r="E58" s="4">
        <f>'P2 Presupuesto Aprobado-Ejec '!E58</f>
        <v>20916241</v>
      </c>
    </row>
    <row r="59" spans="3:5" x14ac:dyDescent="0.35">
      <c r="C59" s="5" t="s">
        <v>48</v>
      </c>
      <c r="D59" s="4">
        <f>'P2 Presupuesto Aprobado-Ejec '!D59</f>
        <v>800000</v>
      </c>
      <c r="E59" s="4">
        <f>'P2 Presupuesto Aprobado-Ejec '!E59</f>
        <v>1791000</v>
      </c>
    </row>
    <row r="60" spans="3:5" x14ac:dyDescent="0.35">
      <c r="C60" s="5" t="s">
        <v>49</v>
      </c>
      <c r="D60" s="4">
        <f>'P2 Presupuesto Aprobado-Ejec '!D60</f>
        <v>0</v>
      </c>
      <c r="E60" s="4">
        <f>'P2 Presupuesto Aprobado-Ejec '!E60</f>
        <v>0</v>
      </c>
    </row>
    <row r="61" spans="3:5" x14ac:dyDescent="0.35">
      <c r="C61" s="5" t="s">
        <v>50</v>
      </c>
      <c r="D61" s="4">
        <f>'P2 Presupuesto Aprobado-Ejec '!D61</f>
        <v>0</v>
      </c>
      <c r="E61" s="4">
        <f>'P2 Presupuesto Aprobado-Ejec '!E61</f>
        <v>0</v>
      </c>
    </row>
    <row r="62" spans="3:5" x14ac:dyDescent="0.35">
      <c r="C62" s="5" t="s">
        <v>51</v>
      </c>
      <c r="D62" s="4">
        <f>'P2 Presupuesto Aprobado-Ejec '!D62</f>
        <v>0</v>
      </c>
      <c r="E62" s="4">
        <f>'P2 Presupuesto Aprobado-Ejec '!E62</f>
        <v>600000</v>
      </c>
    </row>
    <row r="63" spans="3:5" x14ac:dyDescent="0.35">
      <c r="C63" s="5" t="s">
        <v>52</v>
      </c>
      <c r="D63" s="4">
        <f>'P2 Presupuesto Aprobado-Ejec '!D63</f>
        <v>0</v>
      </c>
      <c r="E63" s="4">
        <f>'P2 Presupuesto Aprobado-Ejec '!E63</f>
        <v>100000</v>
      </c>
    </row>
    <row r="64" spans="3:5" x14ac:dyDescent="0.35">
      <c r="C64" s="3" t="s">
        <v>53</v>
      </c>
      <c r="D64" s="4">
        <f>'P2 Presupuesto Aprobado-Ejec '!D64</f>
        <v>8209161</v>
      </c>
      <c r="E64" s="4">
        <f>'P2 Presupuesto Aprobado-Ejec '!E64</f>
        <v>8209161</v>
      </c>
    </row>
    <row r="65" spans="3:5" x14ac:dyDescent="0.35">
      <c r="C65" s="5" t="s">
        <v>54</v>
      </c>
      <c r="D65" s="4">
        <f>'P2 Presupuesto Aprobado-Ejec '!D65</f>
        <v>8209161</v>
      </c>
      <c r="E65" s="4">
        <f>'P2 Presupuesto Aprobado-Ejec '!E65</f>
        <v>8209161</v>
      </c>
    </row>
    <row r="66" spans="3:5" x14ac:dyDescent="0.35">
      <c r="C66" s="5" t="s">
        <v>55</v>
      </c>
      <c r="D66" s="4">
        <f>'P2 Presupuesto Aprobado-Ejec '!D66</f>
        <v>0</v>
      </c>
      <c r="E66" s="4">
        <f>'P2 Presupuesto Aprobado-Ejec '!E66</f>
        <v>0</v>
      </c>
    </row>
    <row r="67" spans="3:5" x14ac:dyDescent="0.35">
      <c r="C67" s="5" t="s">
        <v>56</v>
      </c>
      <c r="D67" s="4">
        <f>'P2 Presupuesto Aprobado-Ejec '!D67</f>
        <v>0</v>
      </c>
      <c r="E67" s="4">
        <f>'P2 Presupuesto Aprobado-Ejec '!E67</f>
        <v>0</v>
      </c>
    </row>
    <row r="68" spans="3:5" x14ac:dyDescent="0.35">
      <c r="C68" s="5" t="s">
        <v>57</v>
      </c>
      <c r="D68" s="4">
        <f>'P2 Presupuesto Aprobado-Ejec '!D68</f>
        <v>0</v>
      </c>
      <c r="E68" s="4">
        <f>'P2 Presupuesto Aprobado-Ejec '!E68</f>
        <v>0</v>
      </c>
    </row>
    <row r="69" spans="3:5" x14ac:dyDescent="0.35">
      <c r="C69" s="3" t="s">
        <v>58</v>
      </c>
      <c r="D69" s="4">
        <f>'P2 Presupuesto Aprobado-Ejec '!D69</f>
        <v>0</v>
      </c>
      <c r="E69" s="4">
        <f>'P2 Presupuesto Aprobado-Ejec '!E69</f>
        <v>0</v>
      </c>
    </row>
    <row r="70" spans="3:5" x14ac:dyDescent="0.35">
      <c r="C70" s="5" t="s">
        <v>59</v>
      </c>
      <c r="D70" s="4">
        <f>'P2 Presupuesto Aprobado-Ejec '!D70</f>
        <v>0</v>
      </c>
      <c r="E70" s="4">
        <f>'P2 Presupuesto Aprobado-Ejec '!E70</f>
        <v>0</v>
      </c>
    </row>
    <row r="71" spans="3:5" x14ac:dyDescent="0.35">
      <c r="C71" s="5" t="s">
        <v>60</v>
      </c>
      <c r="D71" s="4">
        <f>'P2 Presupuesto Aprobado-Ejec '!D71</f>
        <v>0</v>
      </c>
      <c r="E71" s="4">
        <f>'P2 Presupuesto Aprobado-Ejec '!E71</f>
        <v>0</v>
      </c>
    </row>
    <row r="72" spans="3:5" x14ac:dyDescent="0.35">
      <c r="C72" s="3" t="s">
        <v>61</v>
      </c>
      <c r="D72" s="4">
        <f>'P2 Presupuesto Aprobado-Ejec '!D72</f>
        <v>0</v>
      </c>
      <c r="E72" s="4">
        <f>'P2 Presupuesto Aprobado-Ejec '!E72</f>
        <v>0</v>
      </c>
    </row>
    <row r="73" spans="3:5" x14ac:dyDescent="0.35">
      <c r="C73" s="5" t="s">
        <v>62</v>
      </c>
      <c r="D73" s="4">
        <f>'P2 Presupuesto Aprobado-Ejec '!D73</f>
        <v>0</v>
      </c>
      <c r="E73" s="4">
        <f>'P2 Presupuesto Aprobado-Ejec '!E73</f>
        <v>0</v>
      </c>
    </row>
    <row r="74" spans="3:5" x14ac:dyDescent="0.35">
      <c r="C74" s="5" t="s">
        <v>63</v>
      </c>
      <c r="D74" s="4">
        <f>'P2 Presupuesto Aprobado-Ejec '!D74</f>
        <v>0</v>
      </c>
      <c r="E74" s="4">
        <f>'P2 Presupuesto Aprobado-Ejec '!E74</f>
        <v>0</v>
      </c>
    </row>
    <row r="75" spans="3:5" x14ac:dyDescent="0.35">
      <c r="C75" s="5" t="s">
        <v>64</v>
      </c>
      <c r="D75" s="4">
        <f>'P2 Presupuesto Aprobado-Ejec '!D75</f>
        <v>0</v>
      </c>
      <c r="E75" s="4">
        <f>'P2 Presupuesto Aprobado-Ejec '!E75</f>
        <v>0</v>
      </c>
    </row>
    <row r="76" spans="3:5" x14ac:dyDescent="0.35">
      <c r="C76" s="1" t="s">
        <v>67</v>
      </c>
      <c r="D76" s="4">
        <f>'P2 Presupuesto Aprobado-Ejec '!D76</f>
        <v>0</v>
      </c>
      <c r="E76" s="4">
        <f>'P2 Presupuesto Aprobado-Ejec '!E76</f>
        <v>0</v>
      </c>
    </row>
    <row r="77" spans="3:5" x14ac:dyDescent="0.35">
      <c r="C77" s="3" t="s">
        <v>68</v>
      </c>
      <c r="D77" s="4">
        <f>'P2 Presupuesto Aprobado-Ejec '!D77</f>
        <v>0</v>
      </c>
      <c r="E77" s="4">
        <f>'P2 Presupuesto Aprobado-Ejec '!E77</f>
        <v>0</v>
      </c>
    </row>
    <row r="78" spans="3:5" x14ac:dyDescent="0.35">
      <c r="C78" s="5" t="s">
        <v>69</v>
      </c>
      <c r="D78" s="4">
        <f>'P2 Presupuesto Aprobado-Ejec '!D78</f>
        <v>0</v>
      </c>
      <c r="E78" s="4">
        <f>'P2 Presupuesto Aprobado-Ejec '!E78</f>
        <v>0</v>
      </c>
    </row>
    <row r="79" spans="3:5" x14ac:dyDescent="0.35">
      <c r="C79" s="5" t="s">
        <v>70</v>
      </c>
      <c r="D79" s="4">
        <f>'P2 Presupuesto Aprobado-Ejec '!D79</f>
        <v>0</v>
      </c>
      <c r="E79" s="4">
        <f>'P2 Presupuesto Aprobado-Ejec '!E79</f>
        <v>0</v>
      </c>
    </row>
    <row r="80" spans="3:5" x14ac:dyDescent="0.35">
      <c r="C80" s="3" t="s">
        <v>71</v>
      </c>
      <c r="D80" s="4">
        <f>'P2 Presupuesto Aprobado-Ejec '!D80</f>
        <v>0</v>
      </c>
      <c r="E80" s="4">
        <f>'P2 Presupuesto Aprobado-Ejec '!E80</f>
        <v>0</v>
      </c>
    </row>
    <row r="81" spans="3:5" x14ac:dyDescent="0.35">
      <c r="C81" s="5" t="s">
        <v>72</v>
      </c>
      <c r="D81" s="4">
        <f>'P2 Presupuesto Aprobado-Ejec '!D81</f>
        <v>0</v>
      </c>
      <c r="E81" s="4">
        <f>'P2 Presupuesto Aprobado-Ejec '!E81</f>
        <v>0</v>
      </c>
    </row>
    <row r="82" spans="3:5" x14ac:dyDescent="0.35">
      <c r="C82" s="5" t="s">
        <v>73</v>
      </c>
      <c r="D82" s="4">
        <f>'P2 Presupuesto Aprobado-Ejec '!D82</f>
        <v>0</v>
      </c>
      <c r="E82" s="4">
        <f>'P2 Presupuesto Aprobado-Ejec '!E82</f>
        <v>0</v>
      </c>
    </row>
    <row r="83" spans="3:5" x14ac:dyDescent="0.35">
      <c r="C83" s="3" t="s">
        <v>74</v>
      </c>
      <c r="D83" s="4">
        <f>'P2 Presupuesto Aprobado-Ejec '!D83</f>
        <v>0</v>
      </c>
      <c r="E83" s="4">
        <f>'P2 Presupuesto Aprobado-Ejec '!E83</f>
        <v>0</v>
      </c>
    </row>
    <row r="84" spans="3:5" x14ac:dyDescent="0.35">
      <c r="C84" s="5" t="s">
        <v>75</v>
      </c>
      <c r="D84" s="4">
        <f>'P2 Presupuesto Aprobado-Ejec '!D84</f>
        <v>0</v>
      </c>
      <c r="E84" s="4">
        <f>'P2 Presupuesto Aprobado-Ejec '!E84</f>
        <v>0</v>
      </c>
    </row>
    <row r="85" spans="3:5" x14ac:dyDescent="0.35">
      <c r="C85" s="9" t="s">
        <v>65</v>
      </c>
      <c r="D85" s="8"/>
      <c r="E85" s="8"/>
    </row>
    <row r="90" spans="3:5" ht="15" thickBot="1" x14ac:dyDescent="0.4"/>
    <row r="91" spans="3:5" ht="26.25" customHeight="1" thickBot="1" x14ac:dyDescent="0.4">
      <c r="C91" s="26" t="s">
        <v>95</v>
      </c>
    </row>
    <row r="92" spans="3:5" ht="33.75" customHeight="1" thickBot="1" x14ac:dyDescent="0.4">
      <c r="C92" s="24" t="s">
        <v>96</v>
      </c>
    </row>
    <row r="93" spans="3:5" ht="44" thickBot="1" x14ac:dyDescent="0.4">
      <c r="C93" s="25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S100"/>
  <sheetViews>
    <sheetView showGridLines="0" tabSelected="1" topLeftCell="C76" zoomScale="80" zoomScaleNormal="80" workbookViewId="0">
      <pane xSplit="1" topLeftCell="D1" activePane="topRight" state="frozen"/>
      <selection activeCell="C1" sqref="C1"/>
      <selection pane="topRight" activeCell="C104" sqref="C104"/>
    </sheetView>
  </sheetViews>
  <sheetFormatPr baseColWidth="10" defaultColWidth="11.453125" defaultRowHeight="14.5" x14ac:dyDescent="0.35"/>
  <cols>
    <col min="3" max="3" width="63.1796875" customWidth="1"/>
    <col min="4" max="4" width="17.54296875" customWidth="1"/>
    <col min="5" max="5" width="16.7265625" customWidth="1"/>
    <col min="6" max="6" width="14.1796875" customWidth="1"/>
    <col min="7" max="7" width="13.90625" customWidth="1"/>
    <col min="8" max="8" width="13.453125" customWidth="1"/>
    <col min="9" max="9" width="13.54296875" customWidth="1"/>
    <col min="10" max="10" width="13.7265625" customWidth="1"/>
    <col min="11" max="11" width="13.26953125" customWidth="1"/>
    <col min="12" max="12" width="13.453125" customWidth="1"/>
    <col min="13" max="13" width="13.54296875" customWidth="1"/>
    <col min="14" max="14" width="13.26953125" customWidth="1"/>
    <col min="15" max="15" width="13.54296875" customWidth="1"/>
    <col min="16" max="16" width="13.7265625" customWidth="1"/>
    <col min="17" max="17" width="11.54296875" bestFit="1" customWidth="1"/>
    <col min="18" max="18" width="16.54296875" customWidth="1"/>
  </cols>
  <sheetData>
    <row r="3" spans="3:19" ht="28.5" customHeight="1" x14ac:dyDescent="0.35">
      <c r="C3" s="37" t="s">
        <v>100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</row>
    <row r="4" spans="3:19" ht="21" customHeight="1" x14ac:dyDescent="0.35">
      <c r="C4" s="35" t="s">
        <v>98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</row>
    <row r="5" spans="3:19" ht="15.5" x14ac:dyDescent="0.35">
      <c r="C5" s="44" t="s">
        <v>99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3:19" ht="15.75" customHeight="1" x14ac:dyDescent="0.35">
      <c r="C6" s="39" t="s">
        <v>92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</row>
    <row r="7" spans="3:19" ht="15.75" customHeight="1" x14ac:dyDescent="0.35">
      <c r="C7" s="40" t="s">
        <v>77</v>
      </c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</row>
    <row r="9" spans="3:19" ht="25.5" customHeight="1" x14ac:dyDescent="0.35">
      <c r="C9" s="41" t="s">
        <v>66</v>
      </c>
      <c r="D9" s="42" t="s">
        <v>94</v>
      </c>
      <c r="E9" s="42" t="s">
        <v>93</v>
      </c>
      <c r="F9" s="46" t="s">
        <v>91</v>
      </c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8"/>
    </row>
    <row r="10" spans="3:19" x14ac:dyDescent="0.35">
      <c r="C10" s="41"/>
      <c r="D10" s="43"/>
      <c r="E10" s="43"/>
      <c r="F10" s="15" t="s">
        <v>79</v>
      </c>
      <c r="G10" s="15" t="s">
        <v>80</v>
      </c>
      <c r="H10" s="15" t="s">
        <v>81</v>
      </c>
      <c r="I10" s="15" t="s">
        <v>82</v>
      </c>
      <c r="J10" s="16" t="s">
        <v>83</v>
      </c>
      <c r="K10" s="15" t="s">
        <v>84</v>
      </c>
      <c r="L10" s="16" t="s">
        <v>85</v>
      </c>
      <c r="M10" s="15" t="s">
        <v>86</v>
      </c>
      <c r="N10" s="15" t="s">
        <v>87</v>
      </c>
      <c r="O10" s="15" t="s">
        <v>88</v>
      </c>
      <c r="P10" s="15" t="s">
        <v>89</v>
      </c>
      <c r="Q10" s="16" t="s">
        <v>90</v>
      </c>
      <c r="R10" s="15" t="s">
        <v>78</v>
      </c>
    </row>
    <row r="11" spans="3:19" x14ac:dyDescent="0.35">
      <c r="C11" s="1" t="s">
        <v>0</v>
      </c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</row>
    <row r="12" spans="3:19" x14ac:dyDescent="0.35">
      <c r="C12" s="3" t="s">
        <v>1</v>
      </c>
      <c r="D12" s="28">
        <f>SUM(D13,D14,D15,D16,D17)</f>
        <v>185756565</v>
      </c>
      <c r="E12" s="28">
        <f t="shared" ref="E12:Q12" si="0">SUM(E13,E14,E15,E16,E17)</f>
        <v>243526832</v>
      </c>
      <c r="F12" s="28">
        <f t="shared" si="0"/>
        <v>13240183.34</v>
      </c>
      <c r="G12" s="28">
        <f t="shared" si="0"/>
        <v>13673814.939999999</v>
      </c>
      <c r="H12" s="28">
        <f t="shared" si="0"/>
        <v>13533362.92</v>
      </c>
      <c r="I12" s="28">
        <f t="shared" si="0"/>
        <v>24705451.02</v>
      </c>
      <c r="J12" s="28">
        <f t="shared" si="0"/>
        <v>14805165.67</v>
      </c>
      <c r="K12" s="28">
        <f t="shared" si="0"/>
        <v>15508713.52</v>
      </c>
      <c r="L12" s="28">
        <f t="shared" si="0"/>
        <v>23761705.129999999</v>
      </c>
      <c r="M12" s="28">
        <f t="shared" si="0"/>
        <v>20890317.599999998</v>
      </c>
      <c r="N12" s="28">
        <f t="shared" si="0"/>
        <v>0</v>
      </c>
      <c r="O12" s="28">
        <f t="shared" si="0"/>
        <v>0</v>
      </c>
      <c r="P12" s="28">
        <f t="shared" si="0"/>
        <v>0</v>
      </c>
      <c r="Q12" s="28">
        <f t="shared" si="0"/>
        <v>0</v>
      </c>
      <c r="R12" s="27">
        <f t="shared" ref="R12:R75" si="1">SUM(F12,G12,H12,I12,J12,K12,L12,M12,N12,O12,P12,Q12)</f>
        <v>140118714.13999999</v>
      </c>
    </row>
    <row r="13" spans="3:19" x14ac:dyDescent="0.35">
      <c r="C13" s="5" t="s">
        <v>2</v>
      </c>
      <c r="D13" s="29">
        <v>150609928</v>
      </c>
      <c r="E13" s="29">
        <v>206570651</v>
      </c>
      <c r="F13" s="30">
        <v>11393082.130000001</v>
      </c>
      <c r="G13" s="29">
        <v>11771144.6</v>
      </c>
      <c r="H13" s="29">
        <v>11647772.779999999</v>
      </c>
      <c r="I13" s="29">
        <v>22736696.949999999</v>
      </c>
      <c r="J13" s="29">
        <v>12754602.51</v>
      </c>
      <c r="K13" s="29">
        <v>13369586.41</v>
      </c>
      <c r="L13" s="29">
        <v>21646061.25</v>
      </c>
      <c r="M13" s="29">
        <v>18770689.789999999</v>
      </c>
      <c r="N13" s="29"/>
      <c r="O13" s="29"/>
      <c r="P13" s="29"/>
      <c r="Q13" s="29"/>
      <c r="R13" s="27">
        <f t="shared" si="1"/>
        <v>124089636.41999999</v>
      </c>
    </row>
    <row r="14" spans="3:19" x14ac:dyDescent="0.35">
      <c r="C14" s="5" t="s">
        <v>3</v>
      </c>
      <c r="D14" s="29">
        <v>13585294</v>
      </c>
      <c r="E14" s="29">
        <v>13161515</v>
      </c>
      <c r="F14" s="29">
        <v>125000</v>
      </c>
      <c r="G14" s="31">
        <v>125000</v>
      </c>
      <c r="H14" s="29">
        <v>125000</v>
      </c>
      <c r="I14" s="29">
        <v>125000</v>
      </c>
      <c r="J14" s="29">
        <v>125000</v>
      </c>
      <c r="K14" s="29">
        <v>119000</v>
      </c>
      <c r="L14" s="29">
        <v>125000</v>
      </c>
      <c r="M14" s="29">
        <v>125000</v>
      </c>
      <c r="N14" s="29"/>
      <c r="O14" s="29"/>
      <c r="P14" s="29"/>
      <c r="Q14" s="29"/>
      <c r="R14" s="27">
        <f t="shared" si="1"/>
        <v>994000</v>
      </c>
    </row>
    <row r="15" spans="3:19" x14ac:dyDescent="0.35">
      <c r="C15" s="5" t="s">
        <v>4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7">
        <f t="shared" si="1"/>
        <v>0</v>
      </c>
      <c r="S15" s="17"/>
    </row>
    <row r="16" spans="3:19" x14ac:dyDescent="0.35">
      <c r="C16" s="5" t="s">
        <v>5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7">
        <f t="shared" si="1"/>
        <v>0</v>
      </c>
    </row>
    <row r="17" spans="3:18" x14ac:dyDescent="0.35">
      <c r="C17" s="5" t="s">
        <v>6</v>
      </c>
      <c r="D17" s="29">
        <v>21561343</v>
      </c>
      <c r="E17" s="29">
        <v>23794666</v>
      </c>
      <c r="F17" s="29">
        <v>1722101.21</v>
      </c>
      <c r="G17" s="29">
        <v>1777670.34</v>
      </c>
      <c r="H17" s="29">
        <v>1760590.14</v>
      </c>
      <c r="I17" s="29">
        <v>1843754.07</v>
      </c>
      <c r="J17" s="29">
        <v>1925563.16</v>
      </c>
      <c r="K17" s="29">
        <v>2020127.11</v>
      </c>
      <c r="L17" s="29">
        <v>1990643.88</v>
      </c>
      <c r="M17" s="29">
        <v>1994627.81</v>
      </c>
      <c r="N17" s="29"/>
      <c r="O17" s="29"/>
      <c r="P17" s="29"/>
      <c r="Q17" s="29"/>
      <c r="R17" s="27">
        <f t="shared" si="1"/>
        <v>15035077.720000001</v>
      </c>
    </row>
    <row r="18" spans="3:18" x14ac:dyDescent="0.35">
      <c r="C18" s="3" t="s">
        <v>7</v>
      </c>
      <c r="D18" s="28">
        <f>SUM(D19,D20,D21,D22,D23,D24,D25,D26,D27)</f>
        <v>23420373</v>
      </c>
      <c r="E18" s="28">
        <f t="shared" ref="E18:Q18" si="2">SUM(E19,E20,E21,E22,E23,E24,E25,E26,E27)</f>
        <v>36570757</v>
      </c>
      <c r="F18" s="28">
        <f t="shared" si="2"/>
        <v>231162.87</v>
      </c>
      <c r="G18" s="28">
        <f t="shared" si="2"/>
        <v>833681.16999999993</v>
      </c>
      <c r="H18" s="28">
        <f t="shared" si="2"/>
        <v>1887603.3399999999</v>
      </c>
      <c r="I18" s="28">
        <f t="shared" si="2"/>
        <v>861880.05</v>
      </c>
      <c r="J18" s="28">
        <f t="shared" si="2"/>
        <v>1299320.4300000002</v>
      </c>
      <c r="K18" s="28">
        <f t="shared" si="2"/>
        <v>846054.07000000007</v>
      </c>
      <c r="L18" s="28">
        <f t="shared" si="2"/>
        <v>1334682.6200000001</v>
      </c>
      <c r="M18" s="28">
        <f t="shared" si="2"/>
        <v>1400770.97</v>
      </c>
      <c r="N18" s="28">
        <f>SUM(N19,N20,N21,N22,N23,N24,N25,N26,N27)</f>
        <v>0</v>
      </c>
      <c r="O18" s="28">
        <f t="shared" si="2"/>
        <v>0</v>
      </c>
      <c r="P18" s="28">
        <f t="shared" si="2"/>
        <v>0</v>
      </c>
      <c r="Q18" s="28">
        <f t="shared" si="2"/>
        <v>0</v>
      </c>
      <c r="R18" s="27">
        <f t="shared" si="1"/>
        <v>8695155.5199999996</v>
      </c>
    </row>
    <row r="19" spans="3:18" x14ac:dyDescent="0.35">
      <c r="C19" s="5" t="s">
        <v>8</v>
      </c>
      <c r="D19" s="29">
        <v>4704373</v>
      </c>
      <c r="E19" s="29">
        <v>5708923</v>
      </c>
      <c r="F19" s="29">
        <v>54292.87</v>
      </c>
      <c r="G19" s="29">
        <v>331181.17</v>
      </c>
      <c r="H19" s="29">
        <v>525505.56999999995</v>
      </c>
      <c r="I19" s="29">
        <v>147371.04999999999</v>
      </c>
      <c r="J19" s="29">
        <v>615926.43000000005</v>
      </c>
      <c r="K19" s="29">
        <v>155145.07</v>
      </c>
      <c r="L19" s="29">
        <v>597420.54</v>
      </c>
      <c r="M19" s="29">
        <v>157013.47</v>
      </c>
      <c r="N19" s="29"/>
      <c r="O19" s="29"/>
      <c r="P19" s="29"/>
      <c r="Q19" s="29"/>
      <c r="R19" s="27">
        <f t="shared" si="1"/>
        <v>2583856.1700000004</v>
      </c>
    </row>
    <row r="20" spans="3:18" x14ac:dyDescent="0.35">
      <c r="C20" s="5" t="s">
        <v>9</v>
      </c>
      <c r="D20" s="29">
        <v>1545000</v>
      </c>
      <c r="E20" s="29">
        <v>1545000</v>
      </c>
      <c r="F20" s="29"/>
      <c r="G20" s="29">
        <v>65000</v>
      </c>
      <c r="H20" s="29">
        <v>155750</v>
      </c>
      <c r="I20" s="29">
        <v>77875</v>
      </c>
      <c r="J20" s="29">
        <v>77875</v>
      </c>
      <c r="K20" s="29">
        <v>77875</v>
      </c>
      <c r="L20" s="29">
        <v>231695.08</v>
      </c>
      <c r="M20" s="29">
        <v>12875</v>
      </c>
      <c r="N20" s="29"/>
      <c r="O20" s="29"/>
      <c r="P20" s="29"/>
      <c r="Q20" s="29"/>
      <c r="R20" s="27">
        <f t="shared" si="1"/>
        <v>698945.08</v>
      </c>
    </row>
    <row r="21" spans="3:18" x14ac:dyDescent="0.35">
      <c r="C21" s="5" t="s">
        <v>10</v>
      </c>
      <c r="D21" s="29">
        <v>650000</v>
      </c>
      <c r="E21" s="29">
        <v>650000</v>
      </c>
      <c r="F21" s="29"/>
      <c r="G21" s="29"/>
      <c r="H21" s="29"/>
      <c r="I21" s="29"/>
      <c r="J21" s="29"/>
      <c r="K21" s="29"/>
      <c r="L21" s="29">
        <v>79465</v>
      </c>
      <c r="M21" s="29">
        <v>73382.5</v>
      </c>
      <c r="N21" s="29"/>
      <c r="O21" s="29"/>
      <c r="P21" s="29"/>
      <c r="Q21" s="29"/>
      <c r="R21" s="27">
        <f t="shared" si="1"/>
        <v>152847.5</v>
      </c>
    </row>
    <row r="22" spans="3:18" x14ac:dyDescent="0.35">
      <c r="C22" s="5" t="s">
        <v>11</v>
      </c>
      <c r="D22" s="29">
        <v>200000</v>
      </c>
      <c r="E22" s="29">
        <v>200000</v>
      </c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7">
        <f t="shared" si="1"/>
        <v>0</v>
      </c>
    </row>
    <row r="23" spans="3:18" x14ac:dyDescent="0.35">
      <c r="C23" s="5" t="s">
        <v>12</v>
      </c>
      <c r="D23" s="29">
        <v>10140000</v>
      </c>
      <c r="E23" s="29">
        <v>15973334</v>
      </c>
      <c r="F23" s="29">
        <v>75000</v>
      </c>
      <c r="G23" s="29">
        <v>437500</v>
      </c>
      <c r="H23" s="29">
        <v>512500</v>
      </c>
      <c r="I23" s="29">
        <v>512500</v>
      </c>
      <c r="J23" s="29">
        <v>512500</v>
      </c>
      <c r="K23" s="29">
        <v>512500</v>
      </c>
      <c r="L23" s="29">
        <v>240000</v>
      </c>
      <c r="M23" s="29">
        <v>1157500</v>
      </c>
      <c r="N23" s="29"/>
      <c r="O23" s="29"/>
      <c r="P23" s="29"/>
      <c r="Q23" s="29"/>
      <c r="R23" s="27">
        <f t="shared" si="1"/>
        <v>3960000</v>
      </c>
    </row>
    <row r="24" spans="3:18" x14ac:dyDescent="0.35">
      <c r="C24" s="5" t="s">
        <v>13</v>
      </c>
      <c r="D24" s="29">
        <v>2642000</v>
      </c>
      <c r="E24" s="29">
        <v>3092000</v>
      </c>
      <c r="F24" s="29">
        <v>101870</v>
      </c>
      <c r="G24" s="29"/>
      <c r="H24" s="29">
        <v>693847.77</v>
      </c>
      <c r="I24" s="29">
        <v>100534</v>
      </c>
      <c r="J24" s="29">
        <v>93019</v>
      </c>
      <c r="K24" s="29">
        <v>100534</v>
      </c>
      <c r="L24" s="29">
        <v>181028</v>
      </c>
      <c r="M24" s="29"/>
      <c r="N24" s="29"/>
      <c r="O24" s="29"/>
      <c r="P24" s="29"/>
      <c r="Q24" s="29"/>
      <c r="R24" s="27">
        <f t="shared" si="1"/>
        <v>1270832.77</v>
      </c>
    </row>
    <row r="25" spans="3:18" x14ac:dyDescent="0.35">
      <c r="C25" s="5" t="s">
        <v>14</v>
      </c>
      <c r="D25" s="29">
        <v>585000</v>
      </c>
      <c r="E25" s="29">
        <v>705000</v>
      </c>
      <c r="F25" s="29"/>
      <c r="G25" s="29"/>
      <c r="H25" s="29"/>
      <c r="I25" s="29"/>
      <c r="J25" s="29"/>
      <c r="K25" s="29"/>
      <c r="L25" s="29">
        <v>5074</v>
      </c>
      <c r="M25" s="29"/>
      <c r="N25" s="29"/>
      <c r="O25" s="29"/>
      <c r="P25" s="29"/>
      <c r="Q25" s="29"/>
      <c r="R25" s="27">
        <f t="shared" si="1"/>
        <v>5074</v>
      </c>
    </row>
    <row r="26" spans="3:18" x14ac:dyDescent="0.35">
      <c r="C26" s="5" t="s">
        <v>15</v>
      </c>
      <c r="D26" s="29">
        <v>2320000</v>
      </c>
      <c r="E26" s="29">
        <v>6620000</v>
      </c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7">
        <f t="shared" si="1"/>
        <v>0</v>
      </c>
    </row>
    <row r="27" spans="3:18" x14ac:dyDescent="0.35">
      <c r="C27" s="5" t="s">
        <v>16</v>
      </c>
      <c r="D27" s="29">
        <v>634000</v>
      </c>
      <c r="E27" s="29">
        <v>2076500</v>
      </c>
      <c r="F27" s="29"/>
      <c r="G27" s="29"/>
      <c r="H27" s="29"/>
      <c r="I27" s="29">
        <v>23600</v>
      </c>
      <c r="J27" s="29"/>
      <c r="K27" s="29"/>
      <c r="L27" s="29"/>
      <c r="M27" s="29"/>
      <c r="N27" s="29"/>
      <c r="O27" s="29"/>
      <c r="P27" s="29"/>
      <c r="Q27" s="29"/>
      <c r="R27" s="27">
        <f t="shared" si="1"/>
        <v>23600</v>
      </c>
    </row>
    <row r="28" spans="3:18" x14ac:dyDescent="0.35">
      <c r="C28" s="3" t="s">
        <v>17</v>
      </c>
      <c r="D28" s="28">
        <f>SUM(D29,D30,D31,D32,D33,D34,D35,D36,D37,)</f>
        <v>40215397</v>
      </c>
      <c r="E28" s="28">
        <f t="shared" ref="E28:Q28" si="3">SUM(E29,E30,E31,E32,E33,E34,E35,E36,E37,)</f>
        <v>79157446</v>
      </c>
      <c r="F28" s="28">
        <f t="shared" si="3"/>
        <v>206526.99</v>
      </c>
      <c r="G28" s="28">
        <f t="shared" si="3"/>
        <v>624407.76</v>
      </c>
      <c r="H28" s="28">
        <f t="shared" si="3"/>
        <v>1082966.53</v>
      </c>
      <c r="I28" s="28">
        <f t="shared" si="3"/>
        <v>2827594.55</v>
      </c>
      <c r="J28" s="28">
        <f t="shared" si="3"/>
        <v>10540633.770000001</v>
      </c>
      <c r="K28" s="28">
        <f t="shared" si="3"/>
        <v>7223956.1900000004</v>
      </c>
      <c r="L28" s="28">
        <f t="shared" si="3"/>
        <v>2979423.39</v>
      </c>
      <c r="M28" s="28">
        <f t="shared" si="3"/>
        <v>1326618.3</v>
      </c>
      <c r="N28" s="28">
        <f t="shared" si="3"/>
        <v>0</v>
      </c>
      <c r="O28" s="28">
        <f t="shared" si="3"/>
        <v>0</v>
      </c>
      <c r="P28" s="28">
        <f t="shared" si="3"/>
        <v>0</v>
      </c>
      <c r="Q28" s="28">
        <f t="shared" si="3"/>
        <v>0</v>
      </c>
      <c r="R28" s="27">
        <f t="shared" si="1"/>
        <v>26812127.480000004</v>
      </c>
    </row>
    <row r="29" spans="3:18" x14ac:dyDescent="0.35">
      <c r="C29" s="5" t="s">
        <v>18</v>
      </c>
      <c r="D29" s="29">
        <v>6800000</v>
      </c>
      <c r="E29" s="29">
        <v>13060500</v>
      </c>
      <c r="F29" s="29"/>
      <c r="G29" s="29"/>
      <c r="H29" s="29"/>
      <c r="I29" s="29"/>
      <c r="J29" s="29">
        <v>3576083.34</v>
      </c>
      <c r="K29" s="29">
        <v>176082</v>
      </c>
      <c r="L29" s="29">
        <v>176082</v>
      </c>
      <c r="M29" s="29">
        <v>176085.18</v>
      </c>
      <c r="N29" s="29"/>
      <c r="O29" s="29"/>
      <c r="P29" s="29"/>
      <c r="Q29" s="29"/>
      <c r="R29" s="27">
        <f t="shared" si="1"/>
        <v>4104332.52</v>
      </c>
    </row>
    <row r="30" spans="3:18" x14ac:dyDescent="0.35">
      <c r="C30" s="5" t="s">
        <v>19</v>
      </c>
      <c r="D30" s="29">
        <v>293300</v>
      </c>
      <c r="E30" s="29">
        <v>8476740</v>
      </c>
      <c r="F30" s="29"/>
      <c r="G30" s="29"/>
      <c r="H30" s="29"/>
      <c r="I30" s="29"/>
      <c r="J30" s="29">
        <v>26167.68</v>
      </c>
      <c r="K30" s="29"/>
      <c r="L30" s="29"/>
      <c r="M30" s="29"/>
      <c r="N30" s="29"/>
      <c r="O30" s="29"/>
      <c r="P30" s="29"/>
      <c r="Q30" s="29"/>
      <c r="R30" s="27">
        <f t="shared" si="1"/>
        <v>26167.68</v>
      </c>
    </row>
    <row r="31" spans="3:18" x14ac:dyDescent="0.35">
      <c r="C31" s="5" t="s">
        <v>20</v>
      </c>
      <c r="D31" s="29">
        <v>562200</v>
      </c>
      <c r="E31" s="29">
        <v>562200</v>
      </c>
      <c r="F31" s="29"/>
      <c r="G31" s="29"/>
      <c r="H31" s="29"/>
      <c r="I31" s="29"/>
      <c r="J31" s="29">
        <v>324423.53999999998</v>
      </c>
      <c r="K31" s="29"/>
      <c r="L31" s="29"/>
      <c r="M31" s="29"/>
      <c r="N31" s="29"/>
      <c r="O31" s="29"/>
      <c r="P31" s="29"/>
      <c r="Q31" s="29"/>
      <c r="R31" s="27">
        <f t="shared" si="1"/>
        <v>324423.53999999998</v>
      </c>
    </row>
    <row r="32" spans="3:18" x14ac:dyDescent="0.35">
      <c r="C32" s="5" t="s">
        <v>21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7">
        <f t="shared" si="1"/>
        <v>0</v>
      </c>
    </row>
    <row r="33" spans="3:18" x14ac:dyDescent="0.35">
      <c r="C33" s="5" t="s">
        <v>22</v>
      </c>
      <c r="D33" s="29">
        <v>3590000</v>
      </c>
      <c r="E33" s="29">
        <v>8508565</v>
      </c>
      <c r="F33" s="29"/>
      <c r="G33" s="29"/>
      <c r="H33" s="29"/>
      <c r="I33" s="29"/>
      <c r="J33" s="29">
        <v>4651496.87</v>
      </c>
      <c r="K33" s="29"/>
      <c r="L33" s="29">
        <v>298463.3</v>
      </c>
      <c r="M33" s="29">
        <v>316635.3</v>
      </c>
      <c r="N33" s="29"/>
      <c r="O33" s="29"/>
      <c r="P33" s="29"/>
      <c r="Q33" s="29"/>
      <c r="R33" s="27">
        <f t="shared" si="1"/>
        <v>5266595.47</v>
      </c>
    </row>
    <row r="34" spans="3:18" x14ac:dyDescent="0.35">
      <c r="C34" s="5" t="s">
        <v>23</v>
      </c>
      <c r="D34" s="29">
        <v>1625000</v>
      </c>
      <c r="E34" s="29">
        <v>6310470</v>
      </c>
      <c r="F34" s="29"/>
      <c r="G34" s="29"/>
      <c r="H34" s="29"/>
      <c r="I34" s="29"/>
      <c r="J34" s="29">
        <v>65959.97</v>
      </c>
      <c r="K34" s="29">
        <v>2649971</v>
      </c>
      <c r="L34" s="29">
        <v>134246.24</v>
      </c>
      <c r="M34" s="29"/>
      <c r="N34" s="29"/>
      <c r="O34" s="29"/>
      <c r="P34" s="29"/>
      <c r="Q34" s="29"/>
      <c r="R34" s="27">
        <f t="shared" si="1"/>
        <v>2850177.21</v>
      </c>
    </row>
    <row r="35" spans="3:18" x14ac:dyDescent="0.35">
      <c r="C35" s="5" t="s">
        <v>24</v>
      </c>
      <c r="D35" s="29">
        <v>22223300</v>
      </c>
      <c r="E35" s="29">
        <v>34553974</v>
      </c>
      <c r="F35" s="29">
        <v>206526.99</v>
      </c>
      <c r="G35" s="29">
        <v>624407.76</v>
      </c>
      <c r="H35" s="29">
        <v>1082966.53</v>
      </c>
      <c r="I35" s="29">
        <v>2036552.05</v>
      </c>
      <c r="J35" s="29">
        <v>1114244.48</v>
      </c>
      <c r="K35" s="29">
        <v>4011264.39</v>
      </c>
      <c r="L35" s="29">
        <v>1602917.95</v>
      </c>
      <c r="M35" s="29">
        <v>198585.82</v>
      </c>
      <c r="N35" s="29"/>
      <c r="O35" s="29"/>
      <c r="P35" s="29"/>
      <c r="Q35" s="29"/>
      <c r="R35" s="27">
        <f t="shared" si="1"/>
        <v>10877465.970000001</v>
      </c>
    </row>
    <row r="36" spans="3:18" x14ac:dyDescent="0.35">
      <c r="C36" s="5" t="s">
        <v>25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7">
        <f t="shared" si="1"/>
        <v>0</v>
      </c>
    </row>
    <row r="37" spans="3:18" x14ac:dyDescent="0.35">
      <c r="C37" s="5" t="s">
        <v>26</v>
      </c>
      <c r="D37" s="29">
        <v>5121597</v>
      </c>
      <c r="E37" s="29">
        <v>7684997</v>
      </c>
      <c r="F37" s="29"/>
      <c r="G37" s="29"/>
      <c r="H37" s="29"/>
      <c r="I37" s="29">
        <v>791042.5</v>
      </c>
      <c r="J37" s="29">
        <v>782257.89</v>
      </c>
      <c r="K37" s="29">
        <v>386638.8</v>
      </c>
      <c r="L37" s="29">
        <v>767713.9</v>
      </c>
      <c r="M37" s="29">
        <v>635312</v>
      </c>
      <c r="N37" s="29"/>
      <c r="O37" s="29"/>
      <c r="P37" s="29"/>
      <c r="Q37" s="29"/>
      <c r="R37" s="27">
        <f t="shared" si="1"/>
        <v>3362965.0900000003</v>
      </c>
    </row>
    <row r="38" spans="3:18" x14ac:dyDescent="0.35">
      <c r="C38" s="3" t="s">
        <v>27</v>
      </c>
      <c r="D38" s="28">
        <f>SUM(D39,D40,D41,D42,D43,D44,D45,D46,)</f>
        <v>0</v>
      </c>
      <c r="E38" s="28">
        <f t="shared" ref="E38:Q38" si="4">SUM(E39,E40,E41,E42,E43,E44,E45,E46,)</f>
        <v>0</v>
      </c>
      <c r="F38" s="28">
        <f t="shared" si="4"/>
        <v>0</v>
      </c>
      <c r="G38" s="28">
        <f t="shared" si="4"/>
        <v>0</v>
      </c>
      <c r="H38" s="28">
        <f t="shared" si="4"/>
        <v>0</v>
      </c>
      <c r="I38" s="28">
        <f t="shared" si="4"/>
        <v>0</v>
      </c>
      <c r="J38" s="28">
        <f t="shared" si="4"/>
        <v>0</v>
      </c>
      <c r="K38" s="28">
        <f t="shared" si="4"/>
        <v>0</v>
      </c>
      <c r="L38" s="28">
        <f t="shared" si="4"/>
        <v>0</v>
      </c>
      <c r="M38" s="28">
        <f t="shared" si="4"/>
        <v>0</v>
      </c>
      <c r="N38" s="28">
        <f t="shared" si="4"/>
        <v>0</v>
      </c>
      <c r="O38" s="28">
        <f t="shared" si="4"/>
        <v>0</v>
      </c>
      <c r="P38" s="28">
        <f t="shared" si="4"/>
        <v>0</v>
      </c>
      <c r="Q38" s="28">
        <f t="shared" si="4"/>
        <v>0</v>
      </c>
      <c r="R38" s="27">
        <f t="shared" si="1"/>
        <v>0</v>
      </c>
    </row>
    <row r="39" spans="3:18" x14ac:dyDescent="0.35">
      <c r="C39" s="5" t="s">
        <v>28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7">
        <f t="shared" si="1"/>
        <v>0</v>
      </c>
    </row>
    <row r="40" spans="3:18" x14ac:dyDescent="0.35">
      <c r="C40" s="5" t="s">
        <v>29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7">
        <f t="shared" si="1"/>
        <v>0</v>
      </c>
    </row>
    <row r="41" spans="3:18" x14ac:dyDescent="0.35">
      <c r="C41" s="5" t="s">
        <v>30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7">
        <f t="shared" si="1"/>
        <v>0</v>
      </c>
    </row>
    <row r="42" spans="3:18" x14ac:dyDescent="0.35">
      <c r="C42" s="5" t="s">
        <v>31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7">
        <f t="shared" si="1"/>
        <v>0</v>
      </c>
    </row>
    <row r="43" spans="3:18" x14ac:dyDescent="0.35">
      <c r="C43" s="5" t="s">
        <v>32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7">
        <f t="shared" si="1"/>
        <v>0</v>
      </c>
    </row>
    <row r="44" spans="3:18" x14ac:dyDescent="0.35">
      <c r="C44" s="5" t="s">
        <v>33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7">
        <f t="shared" si="1"/>
        <v>0</v>
      </c>
    </row>
    <row r="45" spans="3:18" x14ac:dyDescent="0.35">
      <c r="C45" s="5" t="s">
        <v>34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7">
        <f t="shared" si="1"/>
        <v>0</v>
      </c>
    </row>
    <row r="46" spans="3:18" x14ac:dyDescent="0.35">
      <c r="C46" s="5" t="s">
        <v>35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7">
        <f t="shared" si="1"/>
        <v>0</v>
      </c>
    </row>
    <row r="47" spans="3:18" x14ac:dyDescent="0.35">
      <c r="C47" s="3" t="s">
        <v>36</v>
      </c>
      <c r="D47" s="28">
        <f>SUM(D48,D49,D50,D51,D52,D53)</f>
        <v>0</v>
      </c>
      <c r="E47" s="28">
        <f t="shared" ref="E47:Q47" si="5">SUM(E48,E49,E50,E51,E52,E53)</f>
        <v>0</v>
      </c>
      <c r="F47" s="28">
        <f t="shared" si="5"/>
        <v>0</v>
      </c>
      <c r="G47" s="28">
        <f t="shared" si="5"/>
        <v>0</v>
      </c>
      <c r="H47" s="28">
        <f t="shared" si="5"/>
        <v>0</v>
      </c>
      <c r="I47" s="28">
        <f t="shared" si="5"/>
        <v>0</v>
      </c>
      <c r="J47" s="28">
        <f t="shared" si="5"/>
        <v>0</v>
      </c>
      <c r="K47" s="28">
        <f t="shared" si="5"/>
        <v>0</v>
      </c>
      <c r="L47" s="28">
        <f t="shared" si="5"/>
        <v>0</v>
      </c>
      <c r="M47" s="28">
        <f t="shared" si="5"/>
        <v>0</v>
      </c>
      <c r="N47" s="28">
        <f t="shared" si="5"/>
        <v>0</v>
      </c>
      <c r="O47" s="28">
        <f t="shared" si="5"/>
        <v>0</v>
      </c>
      <c r="P47" s="28">
        <f t="shared" si="5"/>
        <v>0</v>
      </c>
      <c r="Q47" s="28">
        <f t="shared" si="5"/>
        <v>0</v>
      </c>
      <c r="R47" s="27">
        <f t="shared" si="1"/>
        <v>0</v>
      </c>
    </row>
    <row r="48" spans="3:18" x14ac:dyDescent="0.35">
      <c r="C48" s="5" t="s">
        <v>37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7">
        <f t="shared" si="1"/>
        <v>0</v>
      </c>
    </row>
    <row r="49" spans="3:18" x14ac:dyDescent="0.35">
      <c r="C49" s="5" t="s">
        <v>38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7">
        <f t="shared" si="1"/>
        <v>0</v>
      </c>
    </row>
    <row r="50" spans="3:18" x14ac:dyDescent="0.35">
      <c r="C50" s="5" t="s">
        <v>39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7">
        <f t="shared" si="1"/>
        <v>0</v>
      </c>
    </row>
    <row r="51" spans="3:18" x14ac:dyDescent="0.35">
      <c r="C51" s="5" t="s">
        <v>40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7">
        <f t="shared" si="1"/>
        <v>0</v>
      </c>
    </row>
    <row r="52" spans="3:18" x14ac:dyDescent="0.35">
      <c r="C52" s="5" t="s">
        <v>41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7">
        <f t="shared" si="1"/>
        <v>0</v>
      </c>
    </row>
    <row r="53" spans="3:18" x14ac:dyDescent="0.35">
      <c r="C53" s="5" t="s">
        <v>42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7">
        <f t="shared" si="1"/>
        <v>0</v>
      </c>
    </row>
    <row r="54" spans="3:18" x14ac:dyDescent="0.35">
      <c r="C54" s="3" t="s">
        <v>43</v>
      </c>
      <c r="D54" s="28">
        <f>SUM(D55,D56,D57,D58,D59,D60,D61,D62,D63)</f>
        <v>8650000</v>
      </c>
      <c r="E54" s="28">
        <f t="shared" ref="E54:Q54" si="6">SUM(E55,E56,E57,E58,E59,E60,E61,E62,E63)</f>
        <v>26077241</v>
      </c>
      <c r="F54" s="28">
        <f t="shared" si="6"/>
        <v>0</v>
      </c>
      <c r="G54" s="28">
        <f t="shared" si="6"/>
        <v>0</v>
      </c>
      <c r="H54" s="28">
        <f t="shared" si="6"/>
        <v>0</v>
      </c>
      <c r="I54" s="28">
        <f t="shared" si="6"/>
        <v>0</v>
      </c>
      <c r="J54" s="28">
        <f t="shared" si="6"/>
        <v>0</v>
      </c>
      <c r="K54" s="28">
        <f t="shared" si="6"/>
        <v>95580</v>
      </c>
      <c r="L54" s="28">
        <f t="shared" si="6"/>
        <v>87792</v>
      </c>
      <c r="M54" s="28">
        <f t="shared" si="6"/>
        <v>157671.01</v>
      </c>
      <c r="N54" s="28">
        <f t="shared" si="6"/>
        <v>0</v>
      </c>
      <c r="O54" s="28">
        <f t="shared" si="6"/>
        <v>0</v>
      </c>
      <c r="P54" s="28">
        <f t="shared" si="6"/>
        <v>0</v>
      </c>
      <c r="Q54" s="28">
        <f t="shared" si="6"/>
        <v>0</v>
      </c>
      <c r="R54" s="27">
        <f t="shared" si="1"/>
        <v>341043.01</v>
      </c>
    </row>
    <row r="55" spans="3:18" x14ac:dyDescent="0.35">
      <c r="C55" s="5" t="s">
        <v>44</v>
      </c>
      <c r="D55" s="29">
        <v>2350000</v>
      </c>
      <c r="E55" s="29">
        <v>1640000</v>
      </c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7">
        <f t="shared" si="1"/>
        <v>0</v>
      </c>
    </row>
    <row r="56" spans="3:18" x14ac:dyDescent="0.35">
      <c r="C56" s="5" t="s">
        <v>45</v>
      </c>
      <c r="D56" s="29"/>
      <c r="E56" s="29">
        <v>1030000</v>
      </c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7">
        <f t="shared" si="1"/>
        <v>0</v>
      </c>
    </row>
    <row r="57" spans="3:18" x14ac:dyDescent="0.35">
      <c r="C57" s="5" t="s">
        <v>46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7">
        <f t="shared" si="1"/>
        <v>0</v>
      </c>
    </row>
    <row r="58" spans="3:18" x14ac:dyDescent="0.35">
      <c r="C58" s="5" t="s">
        <v>47</v>
      </c>
      <c r="D58" s="29">
        <v>5500000</v>
      </c>
      <c r="E58" s="29">
        <v>20916241</v>
      </c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7">
        <f t="shared" si="1"/>
        <v>0</v>
      </c>
    </row>
    <row r="59" spans="3:18" x14ac:dyDescent="0.35">
      <c r="C59" s="5" t="s">
        <v>48</v>
      </c>
      <c r="D59" s="29">
        <v>800000</v>
      </c>
      <c r="E59" s="29">
        <v>1791000</v>
      </c>
      <c r="F59" s="29"/>
      <c r="G59" s="29"/>
      <c r="H59" s="29"/>
      <c r="I59" s="29"/>
      <c r="J59" s="29"/>
      <c r="K59" s="29">
        <v>95580</v>
      </c>
      <c r="L59" s="29"/>
      <c r="M59" s="29">
        <v>157671.01</v>
      </c>
      <c r="N59" s="29"/>
      <c r="O59" s="29"/>
      <c r="P59" s="29"/>
      <c r="Q59" s="29"/>
      <c r="R59" s="27">
        <f t="shared" si="1"/>
        <v>253251.01</v>
      </c>
    </row>
    <row r="60" spans="3:18" x14ac:dyDescent="0.35">
      <c r="C60" s="5" t="s">
        <v>49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7">
        <f t="shared" si="1"/>
        <v>0</v>
      </c>
    </row>
    <row r="61" spans="3:18" x14ac:dyDescent="0.35">
      <c r="C61" s="5" t="s">
        <v>50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7">
        <f t="shared" si="1"/>
        <v>0</v>
      </c>
    </row>
    <row r="62" spans="3:18" x14ac:dyDescent="0.35">
      <c r="C62" s="5" t="s">
        <v>51</v>
      </c>
      <c r="D62" s="29"/>
      <c r="E62" s="29">
        <v>600000</v>
      </c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7">
        <f t="shared" si="1"/>
        <v>0</v>
      </c>
    </row>
    <row r="63" spans="3:18" x14ac:dyDescent="0.35">
      <c r="C63" s="5" t="s">
        <v>52</v>
      </c>
      <c r="D63" s="29"/>
      <c r="E63" s="29">
        <v>100000</v>
      </c>
      <c r="F63" s="29"/>
      <c r="G63" s="29"/>
      <c r="H63" s="29"/>
      <c r="I63" s="29"/>
      <c r="J63" s="29"/>
      <c r="K63" s="29"/>
      <c r="L63" s="29">
        <v>87792</v>
      </c>
      <c r="M63" s="29"/>
      <c r="N63" s="29"/>
      <c r="O63" s="29"/>
      <c r="P63" s="29"/>
      <c r="Q63" s="29"/>
      <c r="R63" s="27">
        <f t="shared" si="1"/>
        <v>87792</v>
      </c>
    </row>
    <row r="64" spans="3:18" x14ac:dyDescent="0.35">
      <c r="C64" s="3" t="s">
        <v>53</v>
      </c>
      <c r="D64" s="28">
        <f>SUM(D65,D66,D67,D68)</f>
        <v>8209161</v>
      </c>
      <c r="E64" s="28">
        <f t="shared" ref="E64:Q64" si="7">SUM(E65,E66,E67,E68)</f>
        <v>8209161</v>
      </c>
      <c r="F64" s="28">
        <f t="shared" si="7"/>
        <v>0</v>
      </c>
      <c r="G64" s="28">
        <f t="shared" si="7"/>
        <v>0</v>
      </c>
      <c r="H64" s="28">
        <f t="shared" si="7"/>
        <v>0</v>
      </c>
      <c r="I64" s="28">
        <f t="shared" si="7"/>
        <v>0</v>
      </c>
      <c r="J64" s="28">
        <f t="shared" si="7"/>
        <v>0</v>
      </c>
      <c r="K64" s="28">
        <f t="shared" si="7"/>
        <v>1240309.3</v>
      </c>
      <c r="L64" s="28">
        <f t="shared" si="7"/>
        <v>0</v>
      </c>
      <c r="M64" s="28">
        <f t="shared" si="7"/>
        <v>0</v>
      </c>
      <c r="N64" s="28">
        <f t="shared" si="7"/>
        <v>0</v>
      </c>
      <c r="O64" s="28">
        <f t="shared" si="7"/>
        <v>0</v>
      </c>
      <c r="P64" s="28">
        <f t="shared" si="7"/>
        <v>0</v>
      </c>
      <c r="Q64" s="28">
        <f t="shared" si="7"/>
        <v>0</v>
      </c>
      <c r="R64" s="27">
        <f t="shared" si="1"/>
        <v>1240309.3</v>
      </c>
    </row>
    <row r="65" spans="3:18" x14ac:dyDescent="0.35">
      <c r="C65" s="5" t="s">
        <v>54</v>
      </c>
      <c r="D65" s="29">
        <v>8209161</v>
      </c>
      <c r="E65" s="29">
        <v>8209161</v>
      </c>
      <c r="F65" s="29"/>
      <c r="G65" s="29"/>
      <c r="H65" s="29"/>
      <c r="I65" s="29"/>
      <c r="J65" s="29"/>
      <c r="K65" s="29">
        <v>1240309.3</v>
      </c>
      <c r="L65" s="29"/>
      <c r="M65" s="29"/>
      <c r="N65" s="29"/>
      <c r="O65" s="29"/>
      <c r="P65" s="29"/>
      <c r="Q65" s="29"/>
      <c r="R65" s="27">
        <f t="shared" si="1"/>
        <v>1240309.3</v>
      </c>
    </row>
    <row r="66" spans="3:18" x14ac:dyDescent="0.35">
      <c r="C66" s="5" t="s">
        <v>55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7">
        <f t="shared" si="1"/>
        <v>0</v>
      </c>
    </row>
    <row r="67" spans="3:18" x14ac:dyDescent="0.35">
      <c r="C67" s="5" t="s">
        <v>56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7">
        <f t="shared" si="1"/>
        <v>0</v>
      </c>
    </row>
    <row r="68" spans="3:18" x14ac:dyDescent="0.35">
      <c r="C68" s="5" t="s">
        <v>57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7">
        <f t="shared" si="1"/>
        <v>0</v>
      </c>
    </row>
    <row r="69" spans="3:18" x14ac:dyDescent="0.35">
      <c r="C69" s="3" t="s">
        <v>58</v>
      </c>
      <c r="D69" s="28">
        <f>SUM(D70,D71)</f>
        <v>0</v>
      </c>
      <c r="E69" s="28">
        <f t="shared" ref="E69:Q69" si="8">SUM(E70,E71)</f>
        <v>0</v>
      </c>
      <c r="F69" s="28">
        <f t="shared" si="8"/>
        <v>0</v>
      </c>
      <c r="G69" s="28">
        <f t="shared" si="8"/>
        <v>0</v>
      </c>
      <c r="H69" s="28">
        <f t="shared" si="8"/>
        <v>0</v>
      </c>
      <c r="I69" s="28">
        <f t="shared" si="8"/>
        <v>0</v>
      </c>
      <c r="J69" s="28">
        <f t="shared" si="8"/>
        <v>0</v>
      </c>
      <c r="K69" s="28">
        <f t="shared" si="8"/>
        <v>0</v>
      </c>
      <c r="L69" s="28">
        <f t="shared" si="8"/>
        <v>0</v>
      </c>
      <c r="M69" s="28">
        <f t="shared" si="8"/>
        <v>0</v>
      </c>
      <c r="N69" s="28">
        <f t="shared" si="8"/>
        <v>0</v>
      </c>
      <c r="O69" s="28">
        <f t="shared" si="8"/>
        <v>0</v>
      </c>
      <c r="P69" s="28">
        <f t="shared" si="8"/>
        <v>0</v>
      </c>
      <c r="Q69" s="28">
        <f t="shared" si="8"/>
        <v>0</v>
      </c>
      <c r="R69" s="27">
        <f t="shared" si="1"/>
        <v>0</v>
      </c>
    </row>
    <row r="70" spans="3:18" x14ac:dyDescent="0.35">
      <c r="C70" s="5" t="s">
        <v>59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7">
        <f t="shared" si="1"/>
        <v>0</v>
      </c>
    </row>
    <row r="71" spans="3:18" x14ac:dyDescent="0.35">
      <c r="C71" s="5" t="s">
        <v>60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7">
        <f t="shared" si="1"/>
        <v>0</v>
      </c>
    </row>
    <row r="72" spans="3:18" x14ac:dyDescent="0.35">
      <c r="C72" s="3" t="s">
        <v>61</v>
      </c>
      <c r="D72" s="28">
        <f>SUM(D73,D74,D75)</f>
        <v>0</v>
      </c>
      <c r="E72" s="28">
        <f t="shared" ref="E72:Q72" si="9">SUM(E73,E74,E75)</f>
        <v>0</v>
      </c>
      <c r="F72" s="28">
        <f t="shared" si="9"/>
        <v>0</v>
      </c>
      <c r="G72" s="28">
        <f t="shared" si="9"/>
        <v>0</v>
      </c>
      <c r="H72" s="28">
        <f t="shared" si="9"/>
        <v>0</v>
      </c>
      <c r="I72" s="28">
        <f t="shared" si="9"/>
        <v>0</v>
      </c>
      <c r="J72" s="28">
        <f t="shared" si="9"/>
        <v>0</v>
      </c>
      <c r="K72" s="28">
        <f t="shared" si="9"/>
        <v>0</v>
      </c>
      <c r="L72" s="28">
        <f t="shared" si="9"/>
        <v>0</v>
      </c>
      <c r="M72" s="28">
        <f t="shared" si="9"/>
        <v>0</v>
      </c>
      <c r="N72" s="28">
        <f t="shared" si="9"/>
        <v>0</v>
      </c>
      <c r="O72" s="28">
        <f t="shared" si="9"/>
        <v>0</v>
      </c>
      <c r="P72" s="28">
        <f t="shared" si="9"/>
        <v>0</v>
      </c>
      <c r="Q72" s="28">
        <f t="shared" si="9"/>
        <v>0</v>
      </c>
      <c r="R72" s="27">
        <f t="shared" si="1"/>
        <v>0</v>
      </c>
    </row>
    <row r="73" spans="3:18" x14ac:dyDescent="0.35">
      <c r="C73" s="5" t="s">
        <v>62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7">
        <f t="shared" si="1"/>
        <v>0</v>
      </c>
    </row>
    <row r="74" spans="3:18" x14ac:dyDescent="0.35">
      <c r="C74" s="5" t="s">
        <v>63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7">
        <f t="shared" si="1"/>
        <v>0</v>
      </c>
    </row>
    <row r="75" spans="3:18" x14ac:dyDescent="0.35">
      <c r="C75" s="5" t="s">
        <v>64</v>
      </c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7">
        <f t="shared" si="1"/>
        <v>0</v>
      </c>
    </row>
    <row r="76" spans="3:18" x14ac:dyDescent="0.35">
      <c r="C76" s="1" t="s">
        <v>67</v>
      </c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>
        <f t="shared" ref="R76:R84" si="10">SUM(F76,G76,H76,I76,J76,K76,L76,M76,N76,O76,P76,Q76)</f>
        <v>0</v>
      </c>
    </row>
    <row r="77" spans="3:18" x14ac:dyDescent="0.35">
      <c r="C77" s="3" t="s">
        <v>68</v>
      </c>
      <c r="D77" s="28"/>
      <c r="E77" s="28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7">
        <f t="shared" si="10"/>
        <v>0</v>
      </c>
    </row>
    <row r="78" spans="3:18" x14ac:dyDescent="0.35">
      <c r="C78" s="5" t="s">
        <v>69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7">
        <f t="shared" si="10"/>
        <v>0</v>
      </c>
    </row>
    <row r="79" spans="3:18" x14ac:dyDescent="0.35">
      <c r="C79" s="5" t="s">
        <v>70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7">
        <f t="shared" si="10"/>
        <v>0</v>
      </c>
    </row>
    <row r="80" spans="3:18" x14ac:dyDescent="0.35">
      <c r="C80" s="3" t="s">
        <v>71</v>
      </c>
      <c r="D80" s="28"/>
      <c r="E80" s="28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7">
        <f t="shared" si="10"/>
        <v>0</v>
      </c>
    </row>
    <row r="81" spans="3:18" x14ac:dyDescent="0.35">
      <c r="C81" s="5" t="s">
        <v>72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7">
        <f t="shared" si="10"/>
        <v>0</v>
      </c>
    </row>
    <row r="82" spans="3:18" x14ac:dyDescent="0.35">
      <c r="C82" s="5" t="s">
        <v>73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7">
        <f t="shared" si="10"/>
        <v>0</v>
      </c>
    </row>
    <row r="83" spans="3:18" x14ac:dyDescent="0.35">
      <c r="C83" s="3" t="s">
        <v>74</v>
      </c>
      <c r="D83" s="28"/>
      <c r="E83" s="28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7">
        <f t="shared" si="10"/>
        <v>0</v>
      </c>
    </row>
    <row r="84" spans="3:18" x14ac:dyDescent="0.35">
      <c r="C84" s="5" t="s">
        <v>75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7">
        <f t="shared" si="10"/>
        <v>0</v>
      </c>
    </row>
    <row r="85" spans="3:18" x14ac:dyDescent="0.35">
      <c r="C85" s="9" t="s">
        <v>65</v>
      </c>
      <c r="D85" s="34">
        <f>SUM(D12,D18,D28,D38,D47,D54,D64,D69,D72,D76,)</f>
        <v>266251496</v>
      </c>
      <c r="E85" s="34">
        <f t="shared" ref="E85:Q85" si="11">SUM(E12,E18,E28,E38,E47,E54,E64,E69,E72,E76,)</f>
        <v>393541437</v>
      </c>
      <c r="F85" s="34">
        <f t="shared" si="11"/>
        <v>13677873.199999999</v>
      </c>
      <c r="G85" s="34">
        <f t="shared" si="11"/>
        <v>15131903.869999999</v>
      </c>
      <c r="H85" s="34">
        <f t="shared" si="11"/>
        <v>16503932.789999999</v>
      </c>
      <c r="I85" s="34">
        <f t="shared" si="11"/>
        <v>28394925.620000001</v>
      </c>
      <c r="J85" s="34">
        <f t="shared" si="11"/>
        <v>26645119.870000001</v>
      </c>
      <c r="K85" s="34">
        <f t="shared" si="11"/>
        <v>24914613.080000002</v>
      </c>
      <c r="L85" s="34">
        <f t="shared" si="11"/>
        <v>28163603.140000001</v>
      </c>
      <c r="M85" s="34">
        <f t="shared" si="11"/>
        <v>23775377.879999999</v>
      </c>
      <c r="N85" s="34">
        <f t="shared" si="11"/>
        <v>0</v>
      </c>
      <c r="O85" s="34">
        <f t="shared" si="11"/>
        <v>0</v>
      </c>
      <c r="P85" s="34">
        <f t="shared" si="11"/>
        <v>0</v>
      </c>
      <c r="Q85" s="34">
        <f t="shared" si="11"/>
        <v>0</v>
      </c>
      <c r="R85" s="34">
        <f>SUM(F85:Q85)</f>
        <v>177207349.44999999</v>
      </c>
    </row>
    <row r="96" spans="3:18" x14ac:dyDescent="0.35">
      <c r="C96" t="s">
        <v>101</v>
      </c>
    </row>
    <row r="97" spans="3:3" x14ac:dyDescent="0.35">
      <c r="C97" t="s">
        <v>102</v>
      </c>
    </row>
    <row r="100" spans="3:3" x14ac:dyDescent="0.35">
      <c r="C100" t="s">
        <v>103</v>
      </c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84"/>
  <sheetViews>
    <sheetView showGridLines="0" topLeftCell="D2" zoomScale="70" zoomScaleNormal="70" workbookViewId="0">
      <selection activeCell="Q86" sqref="Q86"/>
    </sheetView>
  </sheetViews>
  <sheetFormatPr baseColWidth="10" defaultColWidth="11.453125" defaultRowHeight="14.5" x14ac:dyDescent="0.35"/>
  <cols>
    <col min="3" max="3" width="93.7265625" bestFit="1" customWidth="1"/>
    <col min="4" max="4" width="19.26953125" customWidth="1"/>
    <col min="5" max="5" width="17.453125" customWidth="1"/>
    <col min="6" max="6" width="18.54296875" customWidth="1"/>
    <col min="7" max="7" width="19" customWidth="1"/>
    <col min="8" max="8" width="18" customWidth="1"/>
    <col min="9" max="10" width="17.1796875" customWidth="1"/>
    <col min="11" max="11" width="19.26953125" customWidth="1"/>
    <col min="12" max="12" width="17.81640625" customWidth="1"/>
    <col min="13" max="13" width="19.453125" customWidth="1"/>
    <col min="14" max="14" width="18.54296875" customWidth="1"/>
    <col min="15" max="15" width="13.453125" customWidth="1"/>
    <col min="16" max="16" width="18.453125" customWidth="1"/>
  </cols>
  <sheetData>
    <row r="3" spans="3:17" ht="28.5" customHeight="1" x14ac:dyDescent="0.35">
      <c r="C3" s="37" t="s">
        <v>100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3:17" ht="21" customHeight="1" x14ac:dyDescent="0.35">
      <c r="C4" s="35" t="s">
        <v>98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</row>
    <row r="5" spans="3:17" ht="15.5" x14ac:dyDescent="0.35">
      <c r="C5" s="44" t="s">
        <v>99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</row>
    <row r="6" spans="3:17" ht="15.75" customHeight="1" x14ac:dyDescent="0.35">
      <c r="C6" s="39" t="s">
        <v>92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3:17" ht="15.75" customHeight="1" x14ac:dyDescent="0.35">
      <c r="C7" s="40" t="s">
        <v>77</v>
      </c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</row>
    <row r="9" spans="3:17" ht="23.25" customHeight="1" x14ac:dyDescent="0.35">
      <c r="C9" s="6" t="s">
        <v>66</v>
      </c>
      <c r="D9" s="18" t="s">
        <v>79</v>
      </c>
      <c r="E9" s="18" t="s">
        <v>80</v>
      </c>
      <c r="F9" s="18" t="s">
        <v>81</v>
      </c>
      <c r="G9" s="18" t="s">
        <v>82</v>
      </c>
      <c r="H9" s="19" t="s">
        <v>83</v>
      </c>
      <c r="I9" s="18" t="s">
        <v>84</v>
      </c>
      <c r="J9" s="19" t="s">
        <v>85</v>
      </c>
      <c r="K9" s="18" t="s">
        <v>86</v>
      </c>
      <c r="L9" s="18" t="s">
        <v>87</v>
      </c>
      <c r="M9" s="18" t="s">
        <v>88</v>
      </c>
      <c r="N9" s="18" t="s">
        <v>89</v>
      </c>
      <c r="O9" s="19" t="s">
        <v>90</v>
      </c>
      <c r="P9" s="18" t="s">
        <v>78</v>
      </c>
    </row>
    <row r="10" spans="3:17" x14ac:dyDescent="0.3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35">
      <c r="C11" s="3" t="s">
        <v>1</v>
      </c>
      <c r="D11" s="28">
        <f>'P2 Presupuesto Aprobado-Ejec '!F12</f>
        <v>13240183.34</v>
      </c>
      <c r="E11" s="28">
        <f>'P2 Presupuesto Aprobado-Ejec '!G12</f>
        <v>13673814.939999999</v>
      </c>
      <c r="F11" s="28">
        <f>'P2 Presupuesto Aprobado-Ejec '!H12</f>
        <v>13533362.92</v>
      </c>
      <c r="G11" s="28">
        <f>'P2 Presupuesto Aprobado-Ejec '!I12</f>
        <v>24705451.02</v>
      </c>
      <c r="H11" s="28">
        <f>'P2 Presupuesto Aprobado-Ejec '!J12</f>
        <v>14805165.67</v>
      </c>
      <c r="I11" s="28">
        <f>'P2 Presupuesto Aprobado-Ejec '!K12</f>
        <v>15508713.52</v>
      </c>
      <c r="J11" s="28">
        <f>'P2 Presupuesto Aprobado-Ejec '!L12</f>
        <v>23761705.129999999</v>
      </c>
      <c r="K11" s="28">
        <f>'P2 Presupuesto Aprobado-Ejec '!M12</f>
        <v>20890317.599999998</v>
      </c>
      <c r="L11" s="28">
        <f>'P2 Presupuesto Aprobado-Ejec '!N12</f>
        <v>0</v>
      </c>
      <c r="M11" s="28">
        <f>'P2 Presupuesto Aprobado-Ejec '!O12</f>
        <v>0</v>
      </c>
      <c r="N11" s="28">
        <f>'P2 Presupuesto Aprobado-Ejec '!P12</f>
        <v>0</v>
      </c>
      <c r="O11" s="28">
        <f>'P2 Presupuesto Aprobado-Ejec '!Q12</f>
        <v>0</v>
      </c>
      <c r="P11" s="29">
        <f>SUM(D11:O11)</f>
        <v>140118714.13999999</v>
      </c>
    </row>
    <row r="12" spans="3:17" x14ac:dyDescent="0.35">
      <c r="C12" s="5" t="s">
        <v>2</v>
      </c>
      <c r="D12" s="29">
        <f>'P2 Presupuesto Aprobado-Ejec '!F13</f>
        <v>11393082.130000001</v>
      </c>
      <c r="E12" s="29">
        <f>'P2 Presupuesto Aprobado-Ejec '!G13</f>
        <v>11771144.6</v>
      </c>
      <c r="F12" s="29">
        <f>'P2 Presupuesto Aprobado-Ejec '!H13</f>
        <v>11647772.779999999</v>
      </c>
      <c r="G12" s="29">
        <f>'P2 Presupuesto Aprobado-Ejec '!I13</f>
        <v>22736696.949999999</v>
      </c>
      <c r="H12" s="29">
        <f>'P2 Presupuesto Aprobado-Ejec '!J13</f>
        <v>12754602.51</v>
      </c>
      <c r="I12" s="29">
        <f>'P2 Presupuesto Aprobado-Ejec '!K13</f>
        <v>13369586.41</v>
      </c>
      <c r="J12" s="29">
        <f>'P2 Presupuesto Aprobado-Ejec '!L13</f>
        <v>21646061.25</v>
      </c>
      <c r="K12" s="29">
        <f>'P2 Presupuesto Aprobado-Ejec '!M13</f>
        <v>18770689.789999999</v>
      </c>
      <c r="L12" s="29">
        <f>'P2 Presupuesto Aprobado-Ejec '!N13</f>
        <v>0</v>
      </c>
      <c r="M12" s="29">
        <f>'P2 Presupuesto Aprobado-Ejec '!O13</f>
        <v>0</v>
      </c>
      <c r="N12" s="29">
        <f>'P2 Presupuesto Aprobado-Ejec '!P13</f>
        <v>0</v>
      </c>
      <c r="O12" s="29">
        <f>'P2 Presupuesto Aprobado-Ejec '!Q13</f>
        <v>0</v>
      </c>
      <c r="P12" s="29">
        <f t="shared" ref="P12:P75" si="0">SUM(D12:O12)</f>
        <v>124089636.41999999</v>
      </c>
    </row>
    <row r="13" spans="3:17" x14ac:dyDescent="0.35">
      <c r="C13" s="5" t="s">
        <v>3</v>
      </c>
      <c r="D13" s="29">
        <f>'P2 Presupuesto Aprobado-Ejec '!F14</f>
        <v>125000</v>
      </c>
      <c r="E13" s="29">
        <f>'P2 Presupuesto Aprobado-Ejec '!G14</f>
        <v>125000</v>
      </c>
      <c r="F13" s="29">
        <f>'P2 Presupuesto Aprobado-Ejec '!H14</f>
        <v>125000</v>
      </c>
      <c r="G13" s="29">
        <f>'P2 Presupuesto Aprobado-Ejec '!I14</f>
        <v>125000</v>
      </c>
      <c r="H13" s="29">
        <f>'P2 Presupuesto Aprobado-Ejec '!J14</f>
        <v>125000</v>
      </c>
      <c r="I13" s="29">
        <f>'P2 Presupuesto Aprobado-Ejec '!K14</f>
        <v>119000</v>
      </c>
      <c r="J13" s="29">
        <f>'P2 Presupuesto Aprobado-Ejec '!L14</f>
        <v>125000</v>
      </c>
      <c r="K13" s="29">
        <f>'P2 Presupuesto Aprobado-Ejec '!M14</f>
        <v>125000</v>
      </c>
      <c r="L13" s="29">
        <f>'P2 Presupuesto Aprobado-Ejec '!N14</f>
        <v>0</v>
      </c>
      <c r="M13" s="29">
        <f>'P2 Presupuesto Aprobado-Ejec '!O14</f>
        <v>0</v>
      </c>
      <c r="N13" s="29">
        <f>'P2 Presupuesto Aprobado-Ejec '!P14</f>
        <v>0</v>
      </c>
      <c r="O13" s="29">
        <f>'P2 Presupuesto Aprobado-Ejec '!Q14</f>
        <v>0</v>
      </c>
      <c r="P13" s="29">
        <f t="shared" si="0"/>
        <v>994000</v>
      </c>
    </row>
    <row r="14" spans="3:17" x14ac:dyDescent="0.35">
      <c r="C14" s="5" t="s">
        <v>4</v>
      </c>
      <c r="D14" s="29">
        <f>'P2 Presupuesto Aprobado-Ejec '!F15</f>
        <v>0</v>
      </c>
      <c r="E14" s="29">
        <f>'P2 Presupuesto Aprobado-Ejec '!G15</f>
        <v>0</v>
      </c>
      <c r="F14" s="29">
        <f>'P2 Presupuesto Aprobado-Ejec '!H15</f>
        <v>0</v>
      </c>
      <c r="G14" s="29">
        <f>'P2 Presupuesto Aprobado-Ejec '!I15</f>
        <v>0</v>
      </c>
      <c r="H14" s="29">
        <f>'P2 Presupuesto Aprobado-Ejec '!J15</f>
        <v>0</v>
      </c>
      <c r="I14" s="29">
        <f>'P2 Presupuesto Aprobado-Ejec '!K15</f>
        <v>0</v>
      </c>
      <c r="J14" s="29">
        <f>'P2 Presupuesto Aprobado-Ejec '!L15</f>
        <v>0</v>
      </c>
      <c r="K14" s="29">
        <f>'P2 Presupuesto Aprobado-Ejec '!M15</f>
        <v>0</v>
      </c>
      <c r="L14" s="29">
        <f>'P2 Presupuesto Aprobado-Ejec '!N15</f>
        <v>0</v>
      </c>
      <c r="M14" s="29">
        <f>'P2 Presupuesto Aprobado-Ejec '!O15</f>
        <v>0</v>
      </c>
      <c r="N14" s="29">
        <f>'P2 Presupuesto Aprobado-Ejec '!P15</f>
        <v>0</v>
      </c>
      <c r="O14" s="29">
        <f>'P2 Presupuesto Aprobado-Ejec '!Q15</f>
        <v>0</v>
      </c>
      <c r="P14" s="29">
        <f t="shared" si="0"/>
        <v>0</v>
      </c>
      <c r="Q14" s="17"/>
    </row>
    <row r="15" spans="3:17" x14ac:dyDescent="0.35">
      <c r="C15" s="5" t="s">
        <v>5</v>
      </c>
      <c r="D15" s="29">
        <f>'P2 Presupuesto Aprobado-Ejec '!F16</f>
        <v>0</v>
      </c>
      <c r="E15" s="29">
        <f>'P2 Presupuesto Aprobado-Ejec '!G16</f>
        <v>0</v>
      </c>
      <c r="F15" s="29">
        <f>'P2 Presupuesto Aprobado-Ejec '!H16</f>
        <v>0</v>
      </c>
      <c r="G15" s="29">
        <f>'P2 Presupuesto Aprobado-Ejec '!I16</f>
        <v>0</v>
      </c>
      <c r="H15" s="29">
        <f>'P2 Presupuesto Aprobado-Ejec '!J16</f>
        <v>0</v>
      </c>
      <c r="I15" s="29">
        <f>'P2 Presupuesto Aprobado-Ejec '!K16</f>
        <v>0</v>
      </c>
      <c r="J15" s="29">
        <f>'P2 Presupuesto Aprobado-Ejec '!L16</f>
        <v>0</v>
      </c>
      <c r="K15" s="29">
        <f>'P2 Presupuesto Aprobado-Ejec '!M16</f>
        <v>0</v>
      </c>
      <c r="L15" s="29">
        <f>'P2 Presupuesto Aprobado-Ejec '!N16</f>
        <v>0</v>
      </c>
      <c r="M15" s="29">
        <f>'P2 Presupuesto Aprobado-Ejec '!O16</f>
        <v>0</v>
      </c>
      <c r="N15" s="29">
        <f>'P2 Presupuesto Aprobado-Ejec '!P16</f>
        <v>0</v>
      </c>
      <c r="O15" s="29">
        <f>'P2 Presupuesto Aprobado-Ejec '!Q16</f>
        <v>0</v>
      </c>
      <c r="P15" s="29">
        <f t="shared" si="0"/>
        <v>0</v>
      </c>
    </row>
    <row r="16" spans="3:17" x14ac:dyDescent="0.35">
      <c r="C16" s="5" t="s">
        <v>6</v>
      </c>
      <c r="D16" s="29">
        <f>'P2 Presupuesto Aprobado-Ejec '!F17</f>
        <v>1722101.21</v>
      </c>
      <c r="E16" s="29">
        <f>'P2 Presupuesto Aprobado-Ejec '!G17</f>
        <v>1777670.34</v>
      </c>
      <c r="F16" s="29">
        <f>'P2 Presupuesto Aprobado-Ejec '!H17</f>
        <v>1760590.14</v>
      </c>
      <c r="G16" s="29">
        <f>'P2 Presupuesto Aprobado-Ejec '!I17</f>
        <v>1843754.07</v>
      </c>
      <c r="H16" s="29">
        <f>'P2 Presupuesto Aprobado-Ejec '!J17</f>
        <v>1925563.16</v>
      </c>
      <c r="I16" s="29">
        <f>'P2 Presupuesto Aprobado-Ejec '!K17</f>
        <v>2020127.11</v>
      </c>
      <c r="J16" s="29">
        <f>'P2 Presupuesto Aprobado-Ejec '!L17</f>
        <v>1990643.88</v>
      </c>
      <c r="K16" s="29">
        <f>'P2 Presupuesto Aprobado-Ejec '!M17</f>
        <v>1994627.81</v>
      </c>
      <c r="L16" s="29">
        <f>'P2 Presupuesto Aprobado-Ejec '!N17</f>
        <v>0</v>
      </c>
      <c r="M16" s="29">
        <f>'P2 Presupuesto Aprobado-Ejec '!O17</f>
        <v>0</v>
      </c>
      <c r="N16" s="29">
        <f>'P2 Presupuesto Aprobado-Ejec '!P17</f>
        <v>0</v>
      </c>
      <c r="O16" s="29">
        <f>'P2 Presupuesto Aprobado-Ejec '!Q17</f>
        <v>0</v>
      </c>
      <c r="P16" s="29">
        <f t="shared" si="0"/>
        <v>15035077.720000001</v>
      </c>
    </row>
    <row r="17" spans="3:16" x14ac:dyDescent="0.35">
      <c r="C17" s="3" t="s">
        <v>7</v>
      </c>
      <c r="D17" s="28">
        <f>'P2 Presupuesto Aprobado-Ejec '!F18</f>
        <v>231162.87</v>
      </c>
      <c r="E17" s="28">
        <f>'P2 Presupuesto Aprobado-Ejec '!G18</f>
        <v>833681.16999999993</v>
      </c>
      <c r="F17" s="28">
        <f>'P2 Presupuesto Aprobado-Ejec '!H18</f>
        <v>1887603.3399999999</v>
      </c>
      <c r="G17" s="28">
        <f>'P2 Presupuesto Aprobado-Ejec '!I18</f>
        <v>861880.05</v>
      </c>
      <c r="H17" s="28">
        <f>'P2 Presupuesto Aprobado-Ejec '!J18</f>
        <v>1299320.4300000002</v>
      </c>
      <c r="I17" s="28">
        <f>'P2 Presupuesto Aprobado-Ejec '!K18</f>
        <v>846054.07000000007</v>
      </c>
      <c r="J17" s="28">
        <f>'P2 Presupuesto Aprobado-Ejec '!L18</f>
        <v>1334682.6200000001</v>
      </c>
      <c r="K17" s="28">
        <f>'P2 Presupuesto Aprobado-Ejec '!M18</f>
        <v>1400770.97</v>
      </c>
      <c r="L17" s="28">
        <f>'P2 Presupuesto Aprobado-Ejec '!N18</f>
        <v>0</v>
      </c>
      <c r="M17" s="28">
        <f>'P2 Presupuesto Aprobado-Ejec '!O18</f>
        <v>0</v>
      </c>
      <c r="N17" s="28">
        <f>'P2 Presupuesto Aprobado-Ejec '!P18</f>
        <v>0</v>
      </c>
      <c r="O17" s="28">
        <f>'P2 Presupuesto Aprobado-Ejec '!Q18</f>
        <v>0</v>
      </c>
      <c r="P17" s="29">
        <f t="shared" si="0"/>
        <v>8695155.5199999996</v>
      </c>
    </row>
    <row r="18" spans="3:16" x14ac:dyDescent="0.35">
      <c r="C18" s="5" t="s">
        <v>8</v>
      </c>
      <c r="D18" s="29">
        <f>'P2 Presupuesto Aprobado-Ejec '!F19</f>
        <v>54292.87</v>
      </c>
      <c r="E18" s="29">
        <f>'P2 Presupuesto Aprobado-Ejec '!G19</f>
        <v>331181.17</v>
      </c>
      <c r="F18" s="29">
        <f>'P2 Presupuesto Aprobado-Ejec '!H19</f>
        <v>525505.56999999995</v>
      </c>
      <c r="G18" s="29">
        <f>'P2 Presupuesto Aprobado-Ejec '!I19</f>
        <v>147371.04999999999</v>
      </c>
      <c r="H18" s="29">
        <f>'P2 Presupuesto Aprobado-Ejec '!J19</f>
        <v>615926.43000000005</v>
      </c>
      <c r="I18" s="29">
        <f>'P2 Presupuesto Aprobado-Ejec '!K19</f>
        <v>155145.07</v>
      </c>
      <c r="J18" s="29">
        <f>'P2 Presupuesto Aprobado-Ejec '!L19</f>
        <v>597420.54</v>
      </c>
      <c r="K18" s="29">
        <f>'P2 Presupuesto Aprobado-Ejec '!M19</f>
        <v>157013.47</v>
      </c>
      <c r="L18" s="29">
        <f>'P2 Presupuesto Aprobado-Ejec '!N19</f>
        <v>0</v>
      </c>
      <c r="M18" s="29">
        <f>'P2 Presupuesto Aprobado-Ejec '!O19</f>
        <v>0</v>
      </c>
      <c r="N18" s="29">
        <f>'P2 Presupuesto Aprobado-Ejec '!P19</f>
        <v>0</v>
      </c>
      <c r="O18" s="29">
        <f>'P2 Presupuesto Aprobado-Ejec '!Q19</f>
        <v>0</v>
      </c>
      <c r="P18" s="29">
        <f t="shared" si="0"/>
        <v>2583856.1700000004</v>
      </c>
    </row>
    <row r="19" spans="3:16" x14ac:dyDescent="0.35">
      <c r="C19" s="5" t="s">
        <v>9</v>
      </c>
      <c r="D19" s="29">
        <f>'P2 Presupuesto Aprobado-Ejec '!F20</f>
        <v>0</v>
      </c>
      <c r="E19" s="29">
        <f>'P2 Presupuesto Aprobado-Ejec '!G20</f>
        <v>65000</v>
      </c>
      <c r="F19" s="29">
        <f>'P2 Presupuesto Aprobado-Ejec '!H20</f>
        <v>155750</v>
      </c>
      <c r="G19" s="29">
        <f>'P2 Presupuesto Aprobado-Ejec '!I20</f>
        <v>77875</v>
      </c>
      <c r="H19" s="29">
        <f>'P2 Presupuesto Aprobado-Ejec '!J20</f>
        <v>77875</v>
      </c>
      <c r="I19" s="29">
        <f>'P2 Presupuesto Aprobado-Ejec '!K20</f>
        <v>77875</v>
      </c>
      <c r="J19" s="29">
        <f>'P2 Presupuesto Aprobado-Ejec '!L20</f>
        <v>231695.08</v>
      </c>
      <c r="K19" s="29">
        <f>'P2 Presupuesto Aprobado-Ejec '!M20</f>
        <v>12875</v>
      </c>
      <c r="L19" s="29">
        <f>'P2 Presupuesto Aprobado-Ejec '!N20</f>
        <v>0</v>
      </c>
      <c r="M19" s="29">
        <f>'P2 Presupuesto Aprobado-Ejec '!O20</f>
        <v>0</v>
      </c>
      <c r="N19" s="29">
        <f>'P2 Presupuesto Aprobado-Ejec '!P20</f>
        <v>0</v>
      </c>
      <c r="O19" s="29">
        <f>'P2 Presupuesto Aprobado-Ejec '!Q20</f>
        <v>0</v>
      </c>
      <c r="P19" s="29">
        <f t="shared" si="0"/>
        <v>698945.08</v>
      </c>
    </row>
    <row r="20" spans="3:16" x14ac:dyDescent="0.35">
      <c r="C20" s="5" t="s">
        <v>10</v>
      </c>
      <c r="D20" s="29">
        <f>'P2 Presupuesto Aprobado-Ejec '!F21</f>
        <v>0</v>
      </c>
      <c r="E20" s="29">
        <f>'P2 Presupuesto Aprobado-Ejec '!G21</f>
        <v>0</v>
      </c>
      <c r="F20" s="29">
        <f>'P2 Presupuesto Aprobado-Ejec '!H21</f>
        <v>0</v>
      </c>
      <c r="G20" s="29">
        <f>'P2 Presupuesto Aprobado-Ejec '!I21</f>
        <v>0</v>
      </c>
      <c r="H20" s="29">
        <f>'P2 Presupuesto Aprobado-Ejec '!J21</f>
        <v>0</v>
      </c>
      <c r="I20" s="29">
        <f>'P2 Presupuesto Aprobado-Ejec '!K21</f>
        <v>0</v>
      </c>
      <c r="J20" s="29">
        <f>'P2 Presupuesto Aprobado-Ejec '!L21</f>
        <v>79465</v>
      </c>
      <c r="K20" s="29">
        <f>'P2 Presupuesto Aprobado-Ejec '!M21</f>
        <v>73382.5</v>
      </c>
      <c r="L20" s="29">
        <f>'P2 Presupuesto Aprobado-Ejec '!N21</f>
        <v>0</v>
      </c>
      <c r="M20" s="29">
        <f>'P2 Presupuesto Aprobado-Ejec '!O21</f>
        <v>0</v>
      </c>
      <c r="N20" s="29">
        <f>'P2 Presupuesto Aprobado-Ejec '!P21</f>
        <v>0</v>
      </c>
      <c r="O20" s="29">
        <f>'P2 Presupuesto Aprobado-Ejec '!Q21</f>
        <v>0</v>
      </c>
      <c r="P20" s="29">
        <f t="shared" si="0"/>
        <v>152847.5</v>
      </c>
    </row>
    <row r="21" spans="3:16" x14ac:dyDescent="0.35">
      <c r="C21" s="5" t="s">
        <v>11</v>
      </c>
      <c r="D21" s="29">
        <f>'P2 Presupuesto Aprobado-Ejec '!F22</f>
        <v>0</v>
      </c>
      <c r="E21" s="29">
        <f>'P2 Presupuesto Aprobado-Ejec '!G22</f>
        <v>0</v>
      </c>
      <c r="F21" s="29">
        <f>'P2 Presupuesto Aprobado-Ejec '!H22</f>
        <v>0</v>
      </c>
      <c r="G21" s="29">
        <f>'P2 Presupuesto Aprobado-Ejec '!I22</f>
        <v>0</v>
      </c>
      <c r="H21" s="29">
        <f>'P2 Presupuesto Aprobado-Ejec '!J22</f>
        <v>0</v>
      </c>
      <c r="I21" s="29">
        <f>'P2 Presupuesto Aprobado-Ejec '!K22</f>
        <v>0</v>
      </c>
      <c r="J21" s="29">
        <f>'P2 Presupuesto Aprobado-Ejec '!L22</f>
        <v>0</v>
      </c>
      <c r="K21" s="29">
        <f>'P2 Presupuesto Aprobado-Ejec '!M22</f>
        <v>0</v>
      </c>
      <c r="L21" s="29">
        <f>'P2 Presupuesto Aprobado-Ejec '!N22</f>
        <v>0</v>
      </c>
      <c r="M21" s="29">
        <f>'P2 Presupuesto Aprobado-Ejec '!O22</f>
        <v>0</v>
      </c>
      <c r="N21" s="29">
        <f>'P2 Presupuesto Aprobado-Ejec '!P22</f>
        <v>0</v>
      </c>
      <c r="O21" s="29">
        <f>'P2 Presupuesto Aprobado-Ejec '!Q22</f>
        <v>0</v>
      </c>
      <c r="P21" s="29">
        <f t="shared" si="0"/>
        <v>0</v>
      </c>
    </row>
    <row r="22" spans="3:16" x14ac:dyDescent="0.35">
      <c r="C22" s="5" t="s">
        <v>12</v>
      </c>
      <c r="D22" s="29">
        <f>'P2 Presupuesto Aprobado-Ejec '!F23</f>
        <v>75000</v>
      </c>
      <c r="E22" s="29">
        <f>'P2 Presupuesto Aprobado-Ejec '!G23</f>
        <v>437500</v>
      </c>
      <c r="F22" s="29">
        <f>'P2 Presupuesto Aprobado-Ejec '!H23</f>
        <v>512500</v>
      </c>
      <c r="G22" s="29">
        <f>'P2 Presupuesto Aprobado-Ejec '!I23</f>
        <v>512500</v>
      </c>
      <c r="H22" s="29">
        <f>'P2 Presupuesto Aprobado-Ejec '!J23</f>
        <v>512500</v>
      </c>
      <c r="I22" s="29">
        <f>'P2 Presupuesto Aprobado-Ejec '!K23</f>
        <v>512500</v>
      </c>
      <c r="J22" s="29">
        <f>'P2 Presupuesto Aprobado-Ejec '!L23</f>
        <v>240000</v>
      </c>
      <c r="K22" s="29">
        <f>'P2 Presupuesto Aprobado-Ejec '!M23</f>
        <v>1157500</v>
      </c>
      <c r="L22" s="29">
        <f>'P2 Presupuesto Aprobado-Ejec '!N23</f>
        <v>0</v>
      </c>
      <c r="M22" s="29">
        <f>'P2 Presupuesto Aprobado-Ejec '!O23</f>
        <v>0</v>
      </c>
      <c r="N22" s="29">
        <f>'P2 Presupuesto Aprobado-Ejec '!P23</f>
        <v>0</v>
      </c>
      <c r="O22" s="29">
        <f>'P2 Presupuesto Aprobado-Ejec '!Q23</f>
        <v>0</v>
      </c>
      <c r="P22" s="29">
        <f t="shared" si="0"/>
        <v>3960000</v>
      </c>
    </row>
    <row r="23" spans="3:16" x14ac:dyDescent="0.35">
      <c r="C23" s="5" t="s">
        <v>13</v>
      </c>
      <c r="D23" s="29">
        <f>'P2 Presupuesto Aprobado-Ejec '!F24</f>
        <v>101870</v>
      </c>
      <c r="E23" s="29">
        <f>'P2 Presupuesto Aprobado-Ejec '!G24</f>
        <v>0</v>
      </c>
      <c r="F23" s="29">
        <f>'P2 Presupuesto Aprobado-Ejec '!H24</f>
        <v>693847.77</v>
      </c>
      <c r="G23" s="29">
        <f>'P2 Presupuesto Aprobado-Ejec '!I24</f>
        <v>100534</v>
      </c>
      <c r="H23" s="29">
        <f>'P2 Presupuesto Aprobado-Ejec '!J24</f>
        <v>93019</v>
      </c>
      <c r="I23" s="29">
        <f>'P2 Presupuesto Aprobado-Ejec '!K24</f>
        <v>100534</v>
      </c>
      <c r="J23" s="29">
        <f>'P2 Presupuesto Aprobado-Ejec '!L24</f>
        <v>181028</v>
      </c>
      <c r="K23" s="29">
        <f>'P2 Presupuesto Aprobado-Ejec '!M24</f>
        <v>0</v>
      </c>
      <c r="L23" s="29">
        <f>'P2 Presupuesto Aprobado-Ejec '!N24</f>
        <v>0</v>
      </c>
      <c r="M23" s="29">
        <f>'P2 Presupuesto Aprobado-Ejec '!O24</f>
        <v>0</v>
      </c>
      <c r="N23" s="29">
        <f>'P2 Presupuesto Aprobado-Ejec '!P24</f>
        <v>0</v>
      </c>
      <c r="O23" s="29">
        <f>'P2 Presupuesto Aprobado-Ejec '!Q24</f>
        <v>0</v>
      </c>
      <c r="P23" s="29">
        <f t="shared" si="0"/>
        <v>1270832.77</v>
      </c>
    </row>
    <row r="24" spans="3:16" x14ac:dyDescent="0.35">
      <c r="C24" s="5" t="s">
        <v>14</v>
      </c>
      <c r="D24" s="29">
        <f>'P2 Presupuesto Aprobado-Ejec '!F25</f>
        <v>0</v>
      </c>
      <c r="E24" s="29">
        <f>'P2 Presupuesto Aprobado-Ejec '!G25</f>
        <v>0</v>
      </c>
      <c r="F24" s="29">
        <f>'P2 Presupuesto Aprobado-Ejec '!H25</f>
        <v>0</v>
      </c>
      <c r="G24" s="29">
        <f>'P2 Presupuesto Aprobado-Ejec '!I25</f>
        <v>0</v>
      </c>
      <c r="H24" s="29">
        <f>'P2 Presupuesto Aprobado-Ejec '!J25</f>
        <v>0</v>
      </c>
      <c r="I24" s="29">
        <f>'P2 Presupuesto Aprobado-Ejec '!K25</f>
        <v>0</v>
      </c>
      <c r="J24" s="29">
        <f>'P2 Presupuesto Aprobado-Ejec '!L25</f>
        <v>5074</v>
      </c>
      <c r="K24" s="29">
        <f>'P2 Presupuesto Aprobado-Ejec '!M25</f>
        <v>0</v>
      </c>
      <c r="L24" s="29">
        <f>'P2 Presupuesto Aprobado-Ejec '!N25</f>
        <v>0</v>
      </c>
      <c r="M24" s="29">
        <f>'P2 Presupuesto Aprobado-Ejec '!O25</f>
        <v>0</v>
      </c>
      <c r="N24" s="29">
        <f>'P2 Presupuesto Aprobado-Ejec '!P25</f>
        <v>0</v>
      </c>
      <c r="O24" s="29">
        <f>'P2 Presupuesto Aprobado-Ejec '!Q25</f>
        <v>0</v>
      </c>
      <c r="P24" s="29">
        <f t="shared" si="0"/>
        <v>5074</v>
      </c>
    </row>
    <row r="25" spans="3:16" x14ac:dyDescent="0.35">
      <c r="C25" s="5" t="s">
        <v>15</v>
      </c>
      <c r="D25" s="29">
        <f>'P2 Presupuesto Aprobado-Ejec '!F26</f>
        <v>0</v>
      </c>
      <c r="E25" s="29">
        <f>'P2 Presupuesto Aprobado-Ejec '!G26</f>
        <v>0</v>
      </c>
      <c r="F25" s="29">
        <f>'P2 Presupuesto Aprobado-Ejec '!H26</f>
        <v>0</v>
      </c>
      <c r="G25" s="29">
        <f>'P2 Presupuesto Aprobado-Ejec '!I26</f>
        <v>0</v>
      </c>
      <c r="H25" s="29">
        <f>'P2 Presupuesto Aprobado-Ejec '!J26</f>
        <v>0</v>
      </c>
      <c r="I25" s="29">
        <f>'P2 Presupuesto Aprobado-Ejec '!K26</f>
        <v>0</v>
      </c>
      <c r="J25" s="29">
        <f>'P2 Presupuesto Aprobado-Ejec '!L26</f>
        <v>0</v>
      </c>
      <c r="K25" s="29">
        <f>'P2 Presupuesto Aprobado-Ejec '!M26</f>
        <v>0</v>
      </c>
      <c r="L25" s="29">
        <f>'P2 Presupuesto Aprobado-Ejec '!N26</f>
        <v>0</v>
      </c>
      <c r="M25" s="29">
        <f>'P2 Presupuesto Aprobado-Ejec '!O26</f>
        <v>0</v>
      </c>
      <c r="N25" s="29">
        <f>'P2 Presupuesto Aprobado-Ejec '!P26</f>
        <v>0</v>
      </c>
      <c r="O25" s="29">
        <f>'P2 Presupuesto Aprobado-Ejec '!Q26</f>
        <v>0</v>
      </c>
      <c r="P25" s="29">
        <f t="shared" si="0"/>
        <v>0</v>
      </c>
    </row>
    <row r="26" spans="3:16" x14ac:dyDescent="0.35">
      <c r="C26" s="5" t="s">
        <v>16</v>
      </c>
      <c r="D26" s="29">
        <f>'P2 Presupuesto Aprobado-Ejec '!F27</f>
        <v>0</v>
      </c>
      <c r="E26" s="29">
        <f>'P2 Presupuesto Aprobado-Ejec '!G27</f>
        <v>0</v>
      </c>
      <c r="F26" s="29">
        <f>'P2 Presupuesto Aprobado-Ejec '!H27</f>
        <v>0</v>
      </c>
      <c r="G26" s="29">
        <f>'P2 Presupuesto Aprobado-Ejec '!I27</f>
        <v>23600</v>
      </c>
      <c r="H26" s="29">
        <f>'P2 Presupuesto Aprobado-Ejec '!J27</f>
        <v>0</v>
      </c>
      <c r="I26" s="29">
        <f>'P2 Presupuesto Aprobado-Ejec '!K27</f>
        <v>0</v>
      </c>
      <c r="J26" s="29">
        <f>'P2 Presupuesto Aprobado-Ejec '!L27</f>
        <v>0</v>
      </c>
      <c r="K26" s="29">
        <f>'P2 Presupuesto Aprobado-Ejec '!M27</f>
        <v>0</v>
      </c>
      <c r="L26" s="29">
        <f>'P2 Presupuesto Aprobado-Ejec '!N27</f>
        <v>0</v>
      </c>
      <c r="M26" s="29">
        <f>'P2 Presupuesto Aprobado-Ejec '!O27</f>
        <v>0</v>
      </c>
      <c r="N26" s="29">
        <f>'P2 Presupuesto Aprobado-Ejec '!P27</f>
        <v>0</v>
      </c>
      <c r="O26" s="29">
        <f>'P2 Presupuesto Aprobado-Ejec '!Q27</f>
        <v>0</v>
      </c>
      <c r="P26" s="29">
        <f t="shared" si="0"/>
        <v>23600</v>
      </c>
    </row>
    <row r="27" spans="3:16" x14ac:dyDescent="0.35">
      <c r="C27" s="3" t="s">
        <v>17</v>
      </c>
      <c r="D27" s="28">
        <f>'P2 Presupuesto Aprobado-Ejec '!F28</f>
        <v>206526.99</v>
      </c>
      <c r="E27" s="28">
        <f>'P2 Presupuesto Aprobado-Ejec '!G28</f>
        <v>624407.76</v>
      </c>
      <c r="F27" s="28">
        <f>'P2 Presupuesto Aprobado-Ejec '!H28</f>
        <v>1082966.53</v>
      </c>
      <c r="G27" s="28">
        <f>'P2 Presupuesto Aprobado-Ejec '!I28</f>
        <v>2827594.55</v>
      </c>
      <c r="H27" s="28">
        <f>'P2 Presupuesto Aprobado-Ejec '!J28</f>
        <v>10540633.770000001</v>
      </c>
      <c r="I27" s="28">
        <f>'P2 Presupuesto Aprobado-Ejec '!K28</f>
        <v>7223956.1900000004</v>
      </c>
      <c r="J27" s="28">
        <f>'P2 Presupuesto Aprobado-Ejec '!L28</f>
        <v>2979423.39</v>
      </c>
      <c r="K27" s="28">
        <f>'P2 Presupuesto Aprobado-Ejec '!M28</f>
        <v>1326618.3</v>
      </c>
      <c r="L27" s="28">
        <f>'P2 Presupuesto Aprobado-Ejec '!N28</f>
        <v>0</v>
      </c>
      <c r="M27" s="28">
        <f>'P2 Presupuesto Aprobado-Ejec '!O28</f>
        <v>0</v>
      </c>
      <c r="N27" s="28">
        <f>'P2 Presupuesto Aprobado-Ejec '!P28</f>
        <v>0</v>
      </c>
      <c r="O27" s="28">
        <f>'P2 Presupuesto Aprobado-Ejec '!Q28</f>
        <v>0</v>
      </c>
      <c r="P27" s="29">
        <f t="shared" si="0"/>
        <v>26812127.480000004</v>
      </c>
    </row>
    <row r="28" spans="3:16" x14ac:dyDescent="0.35">
      <c r="C28" s="5" t="s">
        <v>18</v>
      </c>
      <c r="D28" s="29">
        <f>'P2 Presupuesto Aprobado-Ejec '!F29</f>
        <v>0</v>
      </c>
      <c r="E28" s="29">
        <f>'P2 Presupuesto Aprobado-Ejec '!G29</f>
        <v>0</v>
      </c>
      <c r="F28" s="29">
        <f>'P2 Presupuesto Aprobado-Ejec '!H29</f>
        <v>0</v>
      </c>
      <c r="G28" s="29">
        <f>'P2 Presupuesto Aprobado-Ejec '!I29</f>
        <v>0</v>
      </c>
      <c r="H28" s="29">
        <f>'P2 Presupuesto Aprobado-Ejec '!J29</f>
        <v>3576083.34</v>
      </c>
      <c r="I28" s="29">
        <f>'P2 Presupuesto Aprobado-Ejec '!K29</f>
        <v>176082</v>
      </c>
      <c r="J28" s="29">
        <f>'P2 Presupuesto Aprobado-Ejec '!L29</f>
        <v>176082</v>
      </c>
      <c r="K28" s="29">
        <f>'P2 Presupuesto Aprobado-Ejec '!M29</f>
        <v>176085.18</v>
      </c>
      <c r="L28" s="29">
        <f>'P2 Presupuesto Aprobado-Ejec '!N29</f>
        <v>0</v>
      </c>
      <c r="M28" s="29">
        <f>'P2 Presupuesto Aprobado-Ejec '!O29</f>
        <v>0</v>
      </c>
      <c r="N28" s="29">
        <f>'P2 Presupuesto Aprobado-Ejec '!P29</f>
        <v>0</v>
      </c>
      <c r="O28" s="29">
        <f>'P2 Presupuesto Aprobado-Ejec '!Q29</f>
        <v>0</v>
      </c>
      <c r="P28" s="29">
        <f t="shared" si="0"/>
        <v>4104332.52</v>
      </c>
    </row>
    <row r="29" spans="3:16" x14ac:dyDescent="0.35">
      <c r="C29" s="5" t="s">
        <v>19</v>
      </c>
      <c r="D29" s="29">
        <f>'P2 Presupuesto Aprobado-Ejec '!F30</f>
        <v>0</v>
      </c>
      <c r="E29" s="29">
        <f>'P2 Presupuesto Aprobado-Ejec '!G30</f>
        <v>0</v>
      </c>
      <c r="F29" s="29">
        <f>'P2 Presupuesto Aprobado-Ejec '!H30</f>
        <v>0</v>
      </c>
      <c r="G29" s="29">
        <f>'P2 Presupuesto Aprobado-Ejec '!I30</f>
        <v>0</v>
      </c>
      <c r="H29" s="29">
        <f>'P2 Presupuesto Aprobado-Ejec '!J30</f>
        <v>26167.68</v>
      </c>
      <c r="I29" s="29">
        <f>'P2 Presupuesto Aprobado-Ejec '!K30</f>
        <v>0</v>
      </c>
      <c r="J29" s="29">
        <f>'P2 Presupuesto Aprobado-Ejec '!L30</f>
        <v>0</v>
      </c>
      <c r="K29" s="29">
        <f>'P2 Presupuesto Aprobado-Ejec '!M30</f>
        <v>0</v>
      </c>
      <c r="L29" s="29">
        <f>'P2 Presupuesto Aprobado-Ejec '!N30</f>
        <v>0</v>
      </c>
      <c r="M29" s="29">
        <f>'P2 Presupuesto Aprobado-Ejec '!O30</f>
        <v>0</v>
      </c>
      <c r="N29" s="29">
        <f>'P2 Presupuesto Aprobado-Ejec '!P30</f>
        <v>0</v>
      </c>
      <c r="O29" s="29">
        <f>'P2 Presupuesto Aprobado-Ejec '!Q30</f>
        <v>0</v>
      </c>
      <c r="P29" s="29">
        <f t="shared" si="0"/>
        <v>26167.68</v>
      </c>
    </row>
    <row r="30" spans="3:16" x14ac:dyDescent="0.35">
      <c r="C30" s="5" t="s">
        <v>20</v>
      </c>
      <c r="D30" s="29">
        <f>'P2 Presupuesto Aprobado-Ejec '!F31</f>
        <v>0</v>
      </c>
      <c r="E30" s="29">
        <f>'P2 Presupuesto Aprobado-Ejec '!G31</f>
        <v>0</v>
      </c>
      <c r="F30" s="29">
        <f>'P2 Presupuesto Aprobado-Ejec '!H31</f>
        <v>0</v>
      </c>
      <c r="G30" s="29">
        <f>'P2 Presupuesto Aprobado-Ejec '!I31</f>
        <v>0</v>
      </c>
      <c r="H30" s="29">
        <f>'P2 Presupuesto Aprobado-Ejec '!J31</f>
        <v>324423.53999999998</v>
      </c>
      <c r="I30" s="29">
        <f>'P2 Presupuesto Aprobado-Ejec '!K31</f>
        <v>0</v>
      </c>
      <c r="J30" s="29">
        <f>'P2 Presupuesto Aprobado-Ejec '!L31</f>
        <v>0</v>
      </c>
      <c r="K30" s="29">
        <f>'P2 Presupuesto Aprobado-Ejec '!M31</f>
        <v>0</v>
      </c>
      <c r="L30" s="29">
        <f>'P2 Presupuesto Aprobado-Ejec '!N31</f>
        <v>0</v>
      </c>
      <c r="M30" s="29">
        <f>'P2 Presupuesto Aprobado-Ejec '!O31</f>
        <v>0</v>
      </c>
      <c r="N30" s="29">
        <f>'P2 Presupuesto Aprobado-Ejec '!P31</f>
        <v>0</v>
      </c>
      <c r="O30" s="29">
        <f>'P2 Presupuesto Aprobado-Ejec '!Q31</f>
        <v>0</v>
      </c>
      <c r="P30" s="29">
        <f t="shared" si="0"/>
        <v>324423.53999999998</v>
      </c>
    </row>
    <row r="31" spans="3:16" x14ac:dyDescent="0.35">
      <c r="C31" s="5" t="s">
        <v>21</v>
      </c>
      <c r="D31" s="29">
        <f>'P2 Presupuesto Aprobado-Ejec '!F32</f>
        <v>0</v>
      </c>
      <c r="E31" s="29">
        <f>'P2 Presupuesto Aprobado-Ejec '!G32</f>
        <v>0</v>
      </c>
      <c r="F31" s="29">
        <f>'P2 Presupuesto Aprobado-Ejec '!H32</f>
        <v>0</v>
      </c>
      <c r="G31" s="29">
        <f>'P2 Presupuesto Aprobado-Ejec '!I32</f>
        <v>0</v>
      </c>
      <c r="H31" s="29">
        <f>'P2 Presupuesto Aprobado-Ejec '!J32</f>
        <v>0</v>
      </c>
      <c r="I31" s="29">
        <f>'P2 Presupuesto Aprobado-Ejec '!K32</f>
        <v>0</v>
      </c>
      <c r="J31" s="29">
        <f>'P2 Presupuesto Aprobado-Ejec '!L32</f>
        <v>0</v>
      </c>
      <c r="K31" s="29">
        <f>'P2 Presupuesto Aprobado-Ejec '!M32</f>
        <v>0</v>
      </c>
      <c r="L31" s="29">
        <f>'P2 Presupuesto Aprobado-Ejec '!N32</f>
        <v>0</v>
      </c>
      <c r="M31" s="29">
        <f>'P2 Presupuesto Aprobado-Ejec '!O32</f>
        <v>0</v>
      </c>
      <c r="N31" s="29">
        <f>'P2 Presupuesto Aprobado-Ejec '!P32</f>
        <v>0</v>
      </c>
      <c r="O31" s="29">
        <f>'P2 Presupuesto Aprobado-Ejec '!Q32</f>
        <v>0</v>
      </c>
      <c r="P31" s="29">
        <f t="shared" si="0"/>
        <v>0</v>
      </c>
    </row>
    <row r="32" spans="3:16" x14ac:dyDescent="0.35">
      <c r="C32" s="5" t="s">
        <v>22</v>
      </c>
      <c r="D32" s="29">
        <f>'P2 Presupuesto Aprobado-Ejec '!F33</f>
        <v>0</v>
      </c>
      <c r="E32" s="29">
        <f>'P2 Presupuesto Aprobado-Ejec '!G33</f>
        <v>0</v>
      </c>
      <c r="F32" s="29">
        <f>'P2 Presupuesto Aprobado-Ejec '!H33</f>
        <v>0</v>
      </c>
      <c r="G32" s="29">
        <f>'P2 Presupuesto Aprobado-Ejec '!I33</f>
        <v>0</v>
      </c>
      <c r="H32" s="29">
        <f>'P2 Presupuesto Aprobado-Ejec '!J33</f>
        <v>4651496.87</v>
      </c>
      <c r="I32" s="29">
        <f>'P2 Presupuesto Aprobado-Ejec '!K33</f>
        <v>0</v>
      </c>
      <c r="J32" s="29">
        <f>'P2 Presupuesto Aprobado-Ejec '!L33</f>
        <v>298463.3</v>
      </c>
      <c r="K32" s="29">
        <f>'P2 Presupuesto Aprobado-Ejec '!M33</f>
        <v>316635.3</v>
      </c>
      <c r="L32" s="29">
        <f>'P2 Presupuesto Aprobado-Ejec '!N33</f>
        <v>0</v>
      </c>
      <c r="M32" s="29">
        <f>'P2 Presupuesto Aprobado-Ejec '!O33</f>
        <v>0</v>
      </c>
      <c r="N32" s="29">
        <f>'P2 Presupuesto Aprobado-Ejec '!P33</f>
        <v>0</v>
      </c>
      <c r="O32" s="29">
        <f>'P2 Presupuesto Aprobado-Ejec '!Q33</f>
        <v>0</v>
      </c>
      <c r="P32" s="29">
        <f t="shared" si="0"/>
        <v>5266595.47</v>
      </c>
    </row>
    <row r="33" spans="3:16" x14ac:dyDescent="0.35">
      <c r="C33" s="5" t="s">
        <v>23</v>
      </c>
      <c r="D33" s="29">
        <f>'P2 Presupuesto Aprobado-Ejec '!F34</f>
        <v>0</v>
      </c>
      <c r="E33" s="29">
        <f>'P2 Presupuesto Aprobado-Ejec '!G34</f>
        <v>0</v>
      </c>
      <c r="F33" s="29">
        <f>'P2 Presupuesto Aprobado-Ejec '!H34</f>
        <v>0</v>
      </c>
      <c r="G33" s="29">
        <f>'P2 Presupuesto Aprobado-Ejec '!I34</f>
        <v>0</v>
      </c>
      <c r="H33" s="29">
        <f>'P2 Presupuesto Aprobado-Ejec '!J34</f>
        <v>65959.97</v>
      </c>
      <c r="I33" s="29">
        <f>'P2 Presupuesto Aprobado-Ejec '!K34</f>
        <v>2649971</v>
      </c>
      <c r="J33" s="29">
        <f>'P2 Presupuesto Aprobado-Ejec '!L34</f>
        <v>134246.24</v>
      </c>
      <c r="K33" s="29">
        <f>'P2 Presupuesto Aprobado-Ejec '!M34</f>
        <v>0</v>
      </c>
      <c r="L33" s="29">
        <f>'P2 Presupuesto Aprobado-Ejec '!N34</f>
        <v>0</v>
      </c>
      <c r="M33" s="29">
        <f>'P2 Presupuesto Aprobado-Ejec '!O34</f>
        <v>0</v>
      </c>
      <c r="N33" s="29">
        <f>'P2 Presupuesto Aprobado-Ejec '!P34</f>
        <v>0</v>
      </c>
      <c r="O33" s="29">
        <f>'P2 Presupuesto Aprobado-Ejec '!Q34</f>
        <v>0</v>
      </c>
      <c r="P33" s="29">
        <f t="shared" si="0"/>
        <v>2850177.21</v>
      </c>
    </row>
    <row r="34" spans="3:16" x14ac:dyDescent="0.35">
      <c r="C34" s="5" t="s">
        <v>24</v>
      </c>
      <c r="D34" s="29">
        <f>'P2 Presupuesto Aprobado-Ejec '!F35</f>
        <v>206526.99</v>
      </c>
      <c r="E34" s="29">
        <f>'P2 Presupuesto Aprobado-Ejec '!G35</f>
        <v>624407.76</v>
      </c>
      <c r="F34" s="29">
        <f>'P2 Presupuesto Aprobado-Ejec '!H35</f>
        <v>1082966.53</v>
      </c>
      <c r="G34" s="29">
        <f>'P2 Presupuesto Aprobado-Ejec '!I35</f>
        <v>2036552.05</v>
      </c>
      <c r="H34" s="29">
        <f>'P2 Presupuesto Aprobado-Ejec '!J35</f>
        <v>1114244.48</v>
      </c>
      <c r="I34" s="29">
        <f>'P2 Presupuesto Aprobado-Ejec '!K35</f>
        <v>4011264.39</v>
      </c>
      <c r="J34" s="29">
        <f>'P2 Presupuesto Aprobado-Ejec '!L35</f>
        <v>1602917.95</v>
      </c>
      <c r="K34" s="29">
        <f>'P2 Presupuesto Aprobado-Ejec '!M35</f>
        <v>198585.82</v>
      </c>
      <c r="L34" s="29">
        <f>'P2 Presupuesto Aprobado-Ejec '!N35</f>
        <v>0</v>
      </c>
      <c r="M34" s="29">
        <f>'P2 Presupuesto Aprobado-Ejec '!O35</f>
        <v>0</v>
      </c>
      <c r="N34" s="29">
        <f>'P2 Presupuesto Aprobado-Ejec '!P35</f>
        <v>0</v>
      </c>
      <c r="O34" s="29">
        <f>'P2 Presupuesto Aprobado-Ejec '!Q35</f>
        <v>0</v>
      </c>
      <c r="P34" s="29">
        <f t="shared" si="0"/>
        <v>10877465.970000001</v>
      </c>
    </row>
    <row r="35" spans="3:16" x14ac:dyDescent="0.35">
      <c r="C35" s="5" t="s">
        <v>25</v>
      </c>
      <c r="D35" s="29">
        <f>'P2 Presupuesto Aprobado-Ejec '!F36</f>
        <v>0</v>
      </c>
      <c r="E35" s="29">
        <f>'P2 Presupuesto Aprobado-Ejec '!G36</f>
        <v>0</v>
      </c>
      <c r="F35" s="29">
        <f>'P2 Presupuesto Aprobado-Ejec '!H36</f>
        <v>0</v>
      </c>
      <c r="G35" s="29">
        <f>'P2 Presupuesto Aprobado-Ejec '!I36</f>
        <v>0</v>
      </c>
      <c r="H35" s="29">
        <f>'P2 Presupuesto Aprobado-Ejec '!J36</f>
        <v>0</v>
      </c>
      <c r="I35" s="29">
        <f>'P2 Presupuesto Aprobado-Ejec '!K36</f>
        <v>0</v>
      </c>
      <c r="J35" s="29">
        <f>'P2 Presupuesto Aprobado-Ejec '!L36</f>
        <v>0</v>
      </c>
      <c r="K35" s="29">
        <f>'P2 Presupuesto Aprobado-Ejec '!M36</f>
        <v>0</v>
      </c>
      <c r="L35" s="29">
        <f>'P2 Presupuesto Aprobado-Ejec '!N36</f>
        <v>0</v>
      </c>
      <c r="M35" s="29">
        <f>'P2 Presupuesto Aprobado-Ejec '!O36</f>
        <v>0</v>
      </c>
      <c r="N35" s="29">
        <f>'P2 Presupuesto Aprobado-Ejec '!P36</f>
        <v>0</v>
      </c>
      <c r="O35" s="29">
        <f>'P2 Presupuesto Aprobado-Ejec '!Q36</f>
        <v>0</v>
      </c>
      <c r="P35" s="29">
        <f t="shared" si="0"/>
        <v>0</v>
      </c>
    </row>
    <row r="36" spans="3:16" x14ac:dyDescent="0.35">
      <c r="C36" s="5" t="s">
        <v>26</v>
      </c>
      <c r="D36" s="29">
        <f>'P2 Presupuesto Aprobado-Ejec '!F37</f>
        <v>0</v>
      </c>
      <c r="E36" s="29">
        <f>'P2 Presupuesto Aprobado-Ejec '!G37</f>
        <v>0</v>
      </c>
      <c r="F36" s="29">
        <f>'P2 Presupuesto Aprobado-Ejec '!H37</f>
        <v>0</v>
      </c>
      <c r="G36" s="29">
        <f>'P2 Presupuesto Aprobado-Ejec '!I37</f>
        <v>791042.5</v>
      </c>
      <c r="H36" s="29">
        <f>'P2 Presupuesto Aprobado-Ejec '!J37</f>
        <v>782257.89</v>
      </c>
      <c r="I36" s="29">
        <f>'P2 Presupuesto Aprobado-Ejec '!K37</f>
        <v>386638.8</v>
      </c>
      <c r="J36" s="29">
        <f>'P2 Presupuesto Aprobado-Ejec '!L37</f>
        <v>767713.9</v>
      </c>
      <c r="K36" s="29">
        <f>'P2 Presupuesto Aprobado-Ejec '!M37</f>
        <v>635312</v>
      </c>
      <c r="L36" s="29">
        <f>'P2 Presupuesto Aprobado-Ejec '!N37</f>
        <v>0</v>
      </c>
      <c r="M36" s="29">
        <f>'P2 Presupuesto Aprobado-Ejec '!O37</f>
        <v>0</v>
      </c>
      <c r="N36" s="29">
        <f>'P2 Presupuesto Aprobado-Ejec '!P37</f>
        <v>0</v>
      </c>
      <c r="O36" s="29">
        <f>'P2 Presupuesto Aprobado-Ejec '!Q37</f>
        <v>0</v>
      </c>
      <c r="P36" s="29">
        <f t="shared" si="0"/>
        <v>3362965.0900000003</v>
      </c>
    </row>
    <row r="37" spans="3:16" x14ac:dyDescent="0.35">
      <c r="C37" s="3" t="s">
        <v>27</v>
      </c>
      <c r="D37" s="28">
        <f>'P2 Presupuesto Aprobado-Ejec '!F38</f>
        <v>0</v>
      </c>
      <c r="E37" s="28">
        <f>'P2 Presupuesto Aprobado-Ejec '!G38</f>
        <v>0</v>
      </c>
      <c r="F37" s="28">
        <f>'P2 Presupuesto Aprobado-Ejec '!H38</f>
        <v>0</v>
      </c>
      <c r="G37" s="28">
        <f>'P2 Presupuesto Aprobado-Ejec '!I38</f>
        <v>0</v>
      </c>
      <c r="H37" s="28">
        <f>'P2 Presupuesto Aprobado-Ejec '!J38</f>
        <v>0</v>
      </c>
      <c r="I37" s="28">
        <f>'P2 Presupuesto Aprobado-Ejec '!K38</f>
        <v>0</v>
      </c>
      <c r="J37" s="28">
        <f>'P2 Presupuesto Aprobado-Ejec '!L38</f>
        <v>0</v>
      </c>
      <c r="K37" s="28">
        <f>'P2 Presupuesto Aprobado-Ejec '!M38</f>
        <v>0</v>
      </c>
      <c r="L37" s="28">
        <f>'P2 Presupuesto Aprobado-Ejec '!N38</f>
        <v>0</v>
      </c>
      <c r="M37" s="28">
        <f>'P2 Presupuesto Aprobado-Ejec '!O38</f>
        <v>0</v>
      </c>
      <c r="N37" s="28">
        <f>'P2 Presupuesto Aprobado-Ejec '!P38</f>
        <v>0</v>
      </c>
      <c r="O37" s="28">
        <f>'P2 Presupuesto Aprobado-Ejec '!Q38</f>
        <v>0</v>
      </c>
      <c r="P37" s="29">
        <f t="shared" si="0"/>
        <v>0</v>
      </c>
    </row>
    <row r="38" spans="3:16" x14ac:dyDescent="0.35">
      <c r="C38" s="5" t="s">
        <v>28</v>
      </c>
      <c r="D38" s="29">
        <f>'P2 Presupuesto Aprobado-Ejec '!F39</f>
        <v>0</v>
      </c>
      <c r="E38" s="29">
        <f>'P2 Presupuesto Aprobado-Ejec '!G39</f>
        <v>0</v>
      </c>
      <c r="F38" s="29">
        <f>'P2 Presupuesto Aprobado-Ejec '!H39</f>
        <v>0</v>
      </c>
      <c r="G38" s="29">
        <f>'P2 Presupuesto Aprobado-Ejec '!I39</f>
        <v>0</v>
      </c>
      <c r="H38" s="29">
        <f>'P2 Presupuesto Aprobado-Ejec '!J39</f>
        <v>0</v>
      </c>
      <c r="I38" s="29">
        <f>'P2 Presupuesto Aprobado-Ejec '!K39</f>
        <v>0</v>
      </c>
      <c r="J38" s="29">
        <f>'P2 Presupuesto Aprobado-Ejec '!L39</f>
        <v>0</v>
      </c>
      <c r="K38" s="29">
        <f>'P2 Presupuesto Aprobado-Ejec '!M39</f>
        <v>0</v>
      </c>
      <c r="L38" s="29">
        <f>'P2 Presupuesto Aprobado-Ejec '!N39</f>
        <v>0</v>
      </c>
      <c r="M38" s="29">
        <f>'P2 Presupuesto Aprobado-Ejec '!O39</f>
        <v>0</v>
      </c>
      <c r="N38" s="29">
        <f>'P2 Presupuesto Aprobado-Ejec '!P39</f>
        <v>0</v>
      </c>
      <c r="O38" s="29">
        <f>'P2 Presupuesto Aprobado-Ejec '!Q39</f>
        <v>0</v>
      </c>
      <c r="P38" s="29">
        <f t="shared" si="0"/>
        <v>0</v>
      </c>
    </row>
    <row r="39" spans="3:16" x14ac:dyDescent="0.35">
      <c r="C39" s="5" t="s">
        <v>29</v>
      </c>
      <c r="D39" s="29">
        <f>'P2 Presupuesto Aprobado-Ejec '!F40</f>
        <v>0</v>
      </c>
      <c r="E39" s="29">
        <f>'P2 Presupuesto Aprobado-Ejec '!G40</f>
        <v>0</v>
      </c>
      <c r="F39" s="29">
        <f>'P2 Presupuesto Aprobado-Ejec '!H40</f>
        <v>0</v>
      </c>
      <c r="G39" s="29">
        <f>'P2 Presupuesto Aprobado-Ejec '!I40</f>
        <v>0</v>
      </c>
      <c r="H39" s="29">
        <f>'P2 Presupuesto Aprobado-Ejec '!J40</f>
        <v>0</v>
      </c>
      <c r="I39" s="29">
        <f>'P2 Presupuesto Aprobado-Ejec '!K40</f>
        <v>0</v>
      </c>
      <c r="J39" s="29">
        <f>'P2 Presupuesto Aprobado-Ejec '!L40</f>
        <v>0</v>
      </c>
      <c r="K39" s="29">
        <f>'P2 Presupuesto Aprobado-Ejec '!M40</f>
        <v>0</v>
      </c>
      <c r="L39" s="29">
        <f>'P2 Presupuesto Aprobado-Ejec '!N40</f>
        <v>0</v>
      </c>
      <c r="M39" s="29">
        <f>'P2 Presupuesto Aprobado-Ejec '!O40</f>
        <v>0</v>
      </c>
      <c r="N39" s="29">
        <f>'P2 Presupuesto Aprobado-Ejec '!P40</f>
        <v>0</v>
      </c>
      <c r="O39" s="29">
        <f>'P2 Presupuesto Aprobado-Ejec '!Q40</f>
        <v>0</v>
      </c>
      <c r="P39" s="29">
        <f t="shared" si="0"/>
        <v>0</v>
      </c>
    </row>
    <row r="40" spans="3:16" x14ac:dyDescent="0.35">
      <c r="C40" s="5" t="s">
        <v>30</v>
      </c>
      <c r="D40" s="29">
        <f>'P2 Presupuesto Aprobado-Ejec '!F41</f>
        <v>0</v>
      </c>
      <c r="E40" s="29">
        <f>'P2 Presupuesto Aprobado-Ejec '!G41</f>
        <v>0</v>
      </c>
      <c r="F40" s="29">
        <f>'P2 Presupuesto Aprobado-Ejec '!H41</f>
        <v>0</v>
      </c>
      <c r="G40" s="29">
        <f>'P2 Presupuesto Aprobado-Ejec '!I41</f>
        <v>0</v>
      </c>
      <c r="H40" s="29">
        <f>'P2 Presupuesto Aprobado-Ejec '!J41</f>
        <v>0</v>
      </c>
      <c r="I40" s="29">
        <f>'P2 Presupuesto Aprobado-Ejec '!K41</f>
        <v>0</v>
      </c>
      <c r="J40" s="29">
        <f>'P2 Presupuesto Aprobado-Ejec '!L41</f>
        <v>0</v>
      </c>
      <c r="K40" s="29">
        <f>'P2 Presupuesto Aprobado-Ejec '!M41</f>
        <v>0</v>
      </c>
      <c r="L40" s="29">
        <f>'P2 Presupuesto Aprobado-Ejec '!N41</f>
        <v>0</v>
      </c>
      <c r="M40" s="29">
        <f>'P2 Presupuesto Aprobado-Ejec '!O41</f>
        <v>0</v>
      </c>
      <c r="N40" s="29">
        <f>'P2 Presupuesto Aprobado-Ejec '!P41</f>
        <v>0</v>
      </c>
      <c r="O40" s="29">
        <f>'P2 Presupuesto Aprobado-Ejec '!Q41</f>
        <v>0</v>
      </c>
      <c r="P40" s="29">
        <f t="shared" si="0"/>
        <v>0</v>
      </c>
    </row>
    <row r="41" spans="3:16" x14ac:dyDescent="0.35">
      <c r="C41" s="5" t="s">
        <v>31</v>
      </c>
      <c r="D41" s="29">
        <f>'P2 Presupuesto Aprobado-Ejec '!F42</f>
        <v>0</v>
      </c>
      <c r="E41" s="29">
        <f>'P2 Presupuesto Aprobado-Ejec '!G42</f>
        <v>0</v>
      </c>
      <c r="F41" s="29">
        <f>'P2 Presupuesto Aprobado-Ejec '!H42</f>
        <v>0</v>
      </c>
      <c r="G41" s="29">
        <f>'P2 Presupuesto Aprobado-Ejec '!I42</f>
        <v>0</v>
      </c>
      <c r="H41" s="29">
        <f>'P2 Presupuesto Aprobado-Ejec '!J42</f>
        <v>0</v>
      </c>
      <c r="I41" s="29">
        <f>'P2 Presupuesto Aprobado-Ejec '!K42</f>
        <v>0</v>
      </c>
      <c r="J41" s="29">
        <f>'P2 Presupuesto Aprobado-Ejec '!L42</f>
        <v>0</v>
      </c>
      <c r="K41" s="29">
        <f>'P2 Presupuesto Aprobado-Ejec '!M42</f>
        <v>0</v>
      </c>
      <c r="L41" s="29">
        <f>'P2 Presupuesto Aprobado-Ejec '!N42</f>
        <v>0</v>
      </c>
      <c r="M41" s="29">
        <f>'P2 Presupuesto Aprobado-Ejec '!O42</f>
        <v>0</v>
      </c>
      <c r="N41" s="29">
        <f>'P2 Presupuesto Aprobado-Ejec '!P42</f>
        <v>0</v>
      </c>
      <c r="O41" s="29">
        <f>'P2 Presupuesto Aprobado-Ejec '!Q42</f>
        <v>0</v>
      </c>
      <c r="P41" s="29">
        <f t="shared" si="0"/>
        <v>0</v>
      </c>
    </row>
    <row r="42" spans="3:16" x14ac:dyDescent="0.35">
      <c r="C42" s="5" t="s">
        <v>32</v>
      </c>
      <c r="D42" s="29">
        <f>'P2 Presupuesto Aprobado-Ejec '!F43</f>
        <v>0</v>
      </c>
      <c r="E42" s="29">
        <f>'P2 Presupuesto Aprobado-Ejec '!G43</f>
        <v>0</v>
      </c>
      <c r="F42" s="29">
        <f>'P2 Presupuesto Aprobado-Ejec '!H43</f>
        <v>0</v>
      </c>
      <c r="G42" s="29">
        <f>'P2 Presupuesto Aprobado-Ejec '!I43</f>
        <v>0</v>
      </c>
      <c r="H42" s="29">
        <f>'P2 Presupuesto Aprobado-Ejec '!J43</f>
        <v>0</v>
      </c>
      <c r="I42" s="29">
        <f>'P2 Presupuesto Aprobado-Ejec '!K43</f>
        <v>0</v>
      </c>
      <c r="J42" s="29">
        <f>'P2 Presupuesto Aprobado-Ejec '!L43</f>
        <v>0</v>
      </c>
      <c r="K42" s="29">
        <f>'P2 Presupuesto Aprobado-Ejec '!M43</f>
        <v>0</v>
      </c>
      <c r="L42" s="29">
        <f>'P2 Presupuesto Aprobado-Ejec '!N43</f>
        <v>0</v>
      </c>
      <c r="M42" s="29">
        <f>'P2 Presupuesto Aprobado-Ejec '!O43</f>
        <v>0</v>
      </c>
      <c r="N42" s="29">
        <f>'P2 Presupuesto Aprobado-Ejec '!P43</f>
        <v>0</v>
      </c>
      <c r="O42" s="29">
        <f>'P2 Presupuesto Aprobado-Ejec '!Q43</f>
        <v>0</v>
      </c>
      <c r="P42" s="29">
        <f t="shared" si="0"/>
        <v>0</v>
      </c>
    </row>
    <row r="43" spans="3:16" x14ac:dyDescent="0.35">
      <c r="C43" s="5" t="s">
        <v>33</v>
      </c>
      <c r="D43" s="29">
        <f>'P2 Presupuesto Aprobado-Ejec '!F44</f>
        <v>0</v>
      </c>
      <c r="E43" s="29">
        <f>'P2 Presupuesto Aprobado-Ejec '!G44</f>
        <v>0</v>
      </c>
      <c r="F43" s="29">
        <f>'P2 Presupuesto Aprobado-Ejec '!H44</f>
        <v>0</v>
      </c>
      <c r="G43" s="29">
        <f>'P2 Presupuesto Aprobado-Ejec '!I44</f>
        <v>0</v>
      </c>
      <c r="H43" s="29">
        <f>'P2 Presupuesto Aprobado-Ejec '!J44</f>
        <v>0</v>
      </c>
      <c r="I43" s="29">
        <f>'P2 Presupuesto Aprobado-Ejec '!K44</f>
        <v>0</v>
      </c>
      <c r="J43" s="29">
        <f>'P2 Presupuesto Aprobado-Ejec '!L44</f>
        <v>0</v>
      </c>
      <c r="K43" s="29">
        <f>'P2 Presupuesto Aprobado-Ejec '!M44</f>
        <v>0</v>
      </c>
      <c r="L43" s="29">
        <f>'P2 Presupuesto Aprobado-Ejec '!N44</f>
        <v>0</v>
      </c>
      <c r="M43" s="29">
        <f>'P2 Presupuesto Aprobado-Ejec '!O44</f>
        <v>0</v>
      </c>
      <c r="N43" s="29">
        <f>'P2 Presupuesto Aprobado-Ejec '!P44</f>
        <v>0</v>
      </c>
      <c r="O43" s="29">
        <f>'P2 Presupuesto Aprobado-Ejec '!Q44</f>
        <v>0</v>
      </c>
      <c r="P43" s="29">
        <f t="shared" si="0"/>
        <v>0</v>
      </c>
    </row>
    <row r="44" spans="3:16" x14ac:dyDescent="0.35">
      <c r="C44" s="5" t="s">
        <v>34</v>
      </c>
      <c r="D44" s="29">
        <f>'P2 Presupuesto Aprobado-Ejec '!F45</f>
        <v>0</v>
      </c>
      <c r="E44" s="29">
        <f>'P2 Presupuesto Aprobado-Ejec '!G45</f>
        <v>0</v>
      </c>
      <c r="F44" s="29">
        <f>'P2 Presupuesto Aprobado-Ejec '!H45</f>
        <v>0</v>
      </c>
      <c r="G44" s="29">
        <f>'P2 Presupuesto Aprobado-Ejec '!I45</f>
        <v>0</v>
      </c>
      <c r="H44" s="29">
        <f>'P2 Presupuesto Aprobado-Ejec '!J45</f>
        <v>0</v>
      </c>
      <c r="I44" s="29">
        <f>'P2 Presupuesto Aprobado-Ejec '!K45</f>
        <v>0</v>
      </c>
      <c r="J44" s="29">
        <f>'P2 Presupuesto Aprobado-Ejec '!L45</f>
        <v>0</v>
      </c>
      <c r="K44" s="29">
        <f>'P2 Presupuesto Aprobado-Ejec '!M45</f>
        <v>0</v>
      </c>
      <c r="L44" s="29">
        <f>'P2 Presupuesto Aprobado-Ejec '!N45</f>
        <v>0</v>
      </c>
      <c r="M44" s="29">
        <f>'P2 Presupuesto Aprobado-Ejec '!O45</f>
        <v>0</v>
      </c>
      <c r="N44" s="29">
        <f>'P2 Presupuesto Aprobado-Ejec '!P45</f>
        <v>0</v>
      </c>
      <c r="O44" s="29">
        <f>'P2 Presupuesto Aprobado-Ejec '!Q45</f>
        <v>0</v>
      </c>
      <c r="P44" s="29">
        <f t="shared" si="0"/>
        <v>0</v>
      </c>
    </row>
    <row r="45" spans="3:16" x14ac:dyDescent="0.35">
      <c r="C45" s="5" t="s">
        <v>35</v>
      </c>
      <c r="D45" s="29">
        <f>'P2 Presupuesto Aprobado-Ejec '!F46</f>
        <v>0</v>
      </c>
      <c r="E45" s="29">
        <f>'P2 Presupuesto Aprobado-Ejec '!G46</f>
        <v>0</v>
      </c>
      <c r="F45" s="29">
        <f>'P2 Presupuesto Aprobado-Ejec '!H46</f>
        <v>0</v>
      </c>
      <c r="G45" s="29">
        <f>'P2 Presupuesto Aprobado-Ejec '!I46</f>
        <v>0</v>
      </c>
      <c r="H45" s="29">
        <f>'P2 Presupuesto Aprobado-Ejec '!J46</f>
        <v>0</v>
      </c>
      <c r="I45" s="29">
        <f>'P2 Presupuesto Aprobado-Ejec '!K46</f>
        <v>0</v>
      </c>
      <c r="J45" s="29">
        <f>'P2 Presupuesto Aprobado-Ejec '!L46</f>
        <v>0</v>
      </c>
      <c r="K45" s="29">
        <f>'P2 Presupuesto Aprobado-Ejec '!M46</f>
        <v>0</v>
      </c>
      <c r="L45" s="29">
        <f>'P2 Presupuesto Aprobado-Ejec '!N46</f>
        <v>0</v>
      </c>
      <c r="M45" s="29">
        <f>'P2 Presupuesto Aprobado-Ejec '!O46</f>
        <v>0</v>
      </c>
      <c r="N45" s="29">
        <f>'P2 Presupuesto Aprobado-Ejec '!P46</f>
        <v>0</v>
      </c>
      <c r="O45" s="29">
        <f>'P2 Presupuesto Aprobado-Ejec '!Q46</f>
        <v>0</v>
      </c>
      <c r="P45" s="29">
        <f t="shared" si="0"/>
        <v>0</v>
      </c>
    </row>
    <row r="46" spans="3:16" x14ac:dyDescent="0.35">
      <c r="C46" s="3" t="s">
        <v>36</v>
      </c>
      <c r="D46" s="28">
        <f>'P2 Presupuesto Aprobado-Ejec '!F47</f>
        <v>0</v>
      </c>
      <c r="E46" s="28">
        <f>'P2 Presupuesto Aprobado-Ejec '!G47</f>
        <v>0</v>
      </c>
      <c r="F46" s="28">
        <f>'P2 Presupuesto Aprobado-Ejec '!H47</f>
        <v>0</v>
      </c>
      <c r="G46" s="28">
        <f>'P2 Presupuesto Aprobado-Ejec '!I47</f>
        <v>0</v>
      </c>
      <c r="H46" s="28">
        <f>'P2 Presupuesto Aprobado-Ejec '!J47</f>
        <v>0</v>
      </c>
      <c r="I46" s="28">
        <f>'P2 Presupuesto Aprobado-Ejec '!K47</f>
        <v>0</v>
      </c>
      <c r="J46" s="28">
        <f>'P2 Presupuesto Aprobado-Ejec '!L47</f>
        <v>0</v>
      </c>
      <c r="K46" s="28">
        <f>'P2 Presupuesto Aprobado-Ejec '!M47</f>
        <v>0</v>
      </c>
      <c r="L46" s="28">
        <f>'P2 Presupuesto Aprobado-Ejec '!N47</f>
        <v>0</v>
      </c>
      <c r="M46" s="28">
        <f>'P2 Presupuesto Aprobado-Ejec '!O47</f>
        <v>0</v>
      </c>
      <c r="N46" s="28">
        <f>'P2 Presupuesto Aprobado-Ejec '!P47</f>
        <v>0</v>
      </c>
      <c r="O46" s="28">
        <f>'P2 Presupuesto Aprobado-Ejec '!Q47</f>
        <v>0</v>
      </c>
      <c r="P46" s="29">
        <f t="shared" si="0"/>
        <v>0</v>
      </c>
    </row>
    <row r="47" spans="3:16" x14ac:dyDescent="0.35">
      <c r="C47" s="5" t="s">
        <v>37</v>
      </c>
      <c r="D47" s="29">
        <f>'P2 Presupuesto Aprobado-Ejec '!F48</f>
        <v>0</v>
      </c>
      <c r="E47" s="29">
        <f>'P2 Presupuesto Aprobado-Ejec '!G48</f>
        <v>0</v>
      </c>
      <c r="F47" s="29">
        <f>'P2 Presupuesto Aprobado-Ejec '!H48</f>
        <v>0</v>
      </c>
      <c r="G47" s="29">
        <f>'P2 Presupuesto Aprobado-Ejec '!I48</f>
        <v>0</v>
      </c>
      <c r="H47" s="29">
        <f>'P2 Presupuesto Aprobado-Ejec '!J48</f>
        <v>0</v>
      </c>
      <c r="I47" s="29">
        <f>'P2 Presupuesto Aprobado-Ejec '!K48</f>
        <v>0</v>
      </c>
      <c r="J47" s="29">
        <f>'P2 Presupuesto Aprobado-Ejec '!L48</f>
        <v>0</v>
      </c>
      <c r="K47" s="29">
        <f>'P2 Presupuesto Aprobado-Ejec '!M48</f>
        <v>0</v>
      </c>
      <c r="L47" s="29">
        <f>'P2 Presupuesto Aprobado-Ejec '!N48</f>
        <v>0</v>
      </c>
      <c r="M47" s="29">
        <f>'P2 Presupuesto Aprobado-Ejec '!O48</f>
        <v>0</v>
      </c>
      <c r="N47" s="29">
        <f>'P2 Presupuesto Aprobado-Ejec '!P48</f>
        <v>0</v>
      </c>
      <c r="O47" s="29">
        <f>'P2 Presupuesto Aprobado-Ejec '!Q48</f>
        <v>0</v>
      </c>
      <c r="P47" s="29">
        <f t="shared" si="0"/>
        <v>0</v>
      </c>
    </row>
    <row r="48" spans="3:16" x14ac:dyDescent="0.35">
      <c r="C48" s="5" t="s">
        <v>38</v>
      </c>
      <c r="D48" s="29">
        <f>'P2 Presupuesto Aprobado-Ejec '!F49</f>
        <v>0</v>
      </c>
      <c r="E48" s="29">
        <f>'P2 Presupuesto Aprobado-Ejec '!G49</f>
        <v>0</v>
      </c>
      <c r="F48" s="29">
        <f>'P2 Presupuesto Aprobado-Ejec '!H49</f>
        <v>0</v>
      </c>
      <c r="G48" s="29">
        <f>'P2 Presupuesto Aprobado-Ejec '!I49</f>
        <v>0</v>
      </c>
      <c r="H48" s="29">
        <f>'P2 Presupuesto Aprobado-Ejec '!J49</f>
        <v>0</v>
      </c>
      <c r="I48" s="29">
        <f>'P2 Presupuesto Aprobado-Ejec '!K49</f>
        <v>0</v>
      </c>
      <c r="J48" s="29">
        <f>'P2 Presupuesto Aprobado-Ejec '!L49</f>
        <v>0</v>
      </c>
      <c r="K48" s="29">
        <f>'P2 Presupuesto Aprobado-Ejec '!M49</f>
        <v>0</v>
      </c>
      <c r="L48" s="29">
        <f>'P2 Presupuesto Aprobado-Ejec '!N49</f>
        <v>0</v>
      </c>
      <c r="M48" s="29">
        <f>'P2 Presupuesto Aprobado-Ejec '!O49</f>
        <v>0</v>
      </c>
      <c r="N48" s="29">
        <f>'P2 Presupuesto Aprobado-Ejec '!P49</f>
        <v>0</v>
      </c>
      <c r="O48" s="29">
        <f>'P2 Presupuesto Aprobado-Ejec '!Q49</f>
        <v>0</v>
      </c>
      <c r="P48" s="29">
        <f t="shared" si="0"/>
        <v>0</v>
      </c>
    </row>
    <row r="49" spans="3:16" x14ac:dyDescent="0.35">
      <c r="C49" s="5" t="s">
        <v>39</v>
      </c>
      <c r="D49" s="29">
        <f>'P2 Presupuesto Aprobado-Ejec '!F50</f>
        <v>0</v>
      </c>
      <c r="E49" s="29">
        <f>'P2 Presupuesto Aprobado-Ejec '!G50</f>
        <v>0</v>
      </c>
      <c r="F49" s="29">
        <f>'P2 Presupuesto Aprobado-Ejec '!H50</f>
        <v>0</v>
      </c>
      <c r="G49" s="29">
        <f>'P2 Presupuesto Aprobado-Ejec '!I50</f>
        <v>0</v>
      </c>
      <c r="H49" s="29">
        <f>'P2 Presupuesto Aprobado-Ejec '!J50</f>
        <v>0</v>
      </c>
      <c r="I49" s="29">
        <f>'P2 Presupuesto Aprobado-Ejec '!K50</f>
        <v>0</v>
      </c>
      <c r="J49" s="29">
        <f>'P2 Presupuesto Aprobado-Ejec '!L50</f>
        <v>0</v>
      </c>
      <c r="K49" s="29">
        <f>'P2 Presupuesto Aprobado-Ejec '!M50</f>
        <v>0</v>
      </c>
      <c r="L49" s="29">
        <f>'P2 Presupuesto Aprobado-Ejec '!N50</f>
        <v>0</v>
      </c>
      <c r="M49" s="29">
        <f>'P2 Presupuesto Aprobado-Ejec '!O50</f>
        <v>0</v>
      </c>
      <c r="N49" s="29">
        <f>'P2 Presupuesto Aprobado-Ejec '!P50</f>
        <v>0</v>
      </c>
      <c r="O49" s="29">
        <f>'P2 Presupuesto Aprobado-Ejec '!Q50</f>
        <v>0</v>
      </c>
      <c r="P49" s="29">
        <f t="shared" si="0"/>
        <v>0</v>
      </c>
    </row>
    <row r="50" spans="3:16" x14ac:dyDescent="0.35">
      <c r="C50" s="5" t="s">
        <v>40</v>
      </c>
      <c r="D50" s="29">
        <f>'P2 Presupuesto Aprobado-Ejec '!F51</f>
        <v>0</v>
      </c>
      <c r="E50" s="29">
        <f>'P2 Presupuesto Aprobado-Ejec '!G51</f>
        <v>0</v>
      </c>
      <c r="F50" s="29">
        <f>'P2 Presupuesto Aprobado-Ejec '!H51</f>
        <v>0</v>
      </c>
      <c r="G50" s="29">
        <f>'P2 Presupuesto Aprobado-Ejec '!I51</f>
        <v>0</v>
      </c>
      <c r="H50" s="29">
        <f>'P2 Presupuesto Aprobado-Ejec '!J51</f>
        <v>0</v>
      </c>
      <c r="I50" s="29">
        <f>'P2 Presupuesto Aprobado-Ejec '!K51</f>
        <v>0</v>
      </c>
      <c r="J50" s="29">
        <f>'P2 Presupuesto Aprobado-Ejec '!L51</f>
        <v>0</v>
      </c>
      <c r="K50" s="29">
        <f>'P2 Presupuesto Aprobado-Ejec '!M51</f>
        <v>0</v>
      </c>
      <c r="L50" s="29">
        <f>'P2 Presupuesto Aprobado-Ejec '!N51</f>
        <v>0</v>
      </c>
      <c r="M50" s="29">
        <f>'P2 Presupuesto Aprobado-Ejec '!O51</f>
        <v>0</v>
      </c>
      <c r="N50" s="29">
        <f>'P2 Presupuesto Aprobado-Ejec '!P51</f>
        <v>0</v>
      </c>
      <c r="O50" s="29">
        <f>'P2 Presupuesto Aprobado-Ejec '!Q51</f>
        <v>0</v>
      </c>
      <c r="P50" s="29">
        <f t="shared" si="0"/>
        <v>0</v>
      </c>
    </row>
    <row r="51" spans="3:16" x14ac:dyDescent="0.35">
      <c r="C51" s="5" t="s">
        <v>41</v>
      </c>
      <c r="D51" s="29">
        <f>'P2 Presupuesto Aprobado-Ejec '!F52</f>
        <v>0</v>
      </c>
      <c r="E51" s="29">
        <f>'P2 Presupuesto Aprobado-Ejec '!G52</f>
        <v>0</v>
      </c>
      <c r="F51" s="29">
        <f>'P2 Presupuesto Aprobado-Ejec '!H52</f>
        <v>0</v>
      </c>
      <c r="G51" s="29">
        <f>'P2 Presupuesto Aprobado-Ejec '!I52</f>
        <v>0</v>
      </c>
      <c r="H51" s="29">
        <f>'P2 Presupuesto Aprobado-Ejec '!J52</f>
        <v>0</v>
      </c>
      <c r="I51" s="29">
        <f>'P2 Presupuesto Aprobado-Ejec '!K52</f>
        <v>0</v>
      </c>
      <c r="J51" s="29">
        <f>'P2 Presupuesto Aprobado-Ejec '!L52</f>
        <v>0</v>
      </c>
      <c r="K51" s="29">
        <f>'P2 Presupuesto Aprobado-Ejec '!M52</f>
        <v>0</v>
      </c>
      <c r="L51" s="29">
        <f>'P2 Presupuesto Aprobado-Ejec '!N52</f>
        <v>0</v>
      </c>
      <c r="M51" s="29">
        <f>'P2 Presupuesto Aprobado-Ejec '!O52</f>
        <v>0</v>
      </c>
      <c r="N51" s="29">
        <f>'P2 Presupuesto Aprobado-Ejec '!P52</f>
        <v>0</v>
      </c>
      <c r="O51" s="29">
        <f>'P2 Presupuesto Aprobado-Ejec '!Q52</f>
        <v>0</v>
      </c>
      <c r="P51" s="29">
        <f t="shared" si="0"/>
        <v>0</v>
      </c>
    </row>
    <row r="52" spans="3:16" x14ac:dyDescent="0.35">
      <c r="C52" s="5" t="s">
        <v>42</v>
      </c>
      <c r="D52" s="29">
        <f>'P2 Presupuesto Aprobado-Ejec '!F53</f>
        <v>0</v>
      </c>
      <c r="E52" s="29">
        <f>'P2 Presupuesto Aprobado-Ejec '!G53</f>
        <v>0</v>
      </c>
      <c r="F52" s="29">
        <f>'P2 Presupuesto Aprobado-Ejec '!H53</f>
        <v>0</v>
      </c>
      <c r="G52" s="29">
        <f>'P2 Presupuesto Aprobado-Ejec '!I53</f>
        <v>0</v>
      </c>
      <c r="H52" s="29">
        <f>'P2 Presupuesto Aprobado-Ejec '!J53</f>
        <v>0</v>
      </c>
      <c r="I52" s="29">
        <f>'P2 Presupuesto Aprobado-Ejec '!K53</f>
        <v>0</v>
      </c>
      <c r="J52" s="29">
        <f>'P2 Presupuesto Aprobado-Ejec '!L53</f>
        <v>0</v>
      </c>
      <c r="K52" s="29">
        <f>'P2 Presupuesto Aprobado-Ejec '!M53</f>
        <v>0</v>
      </c>
      <c r="L52" s="29">
        <f>'P2 Presupuesto Aprobado-Ejec '!N53</f>
        <v>0</v>
      </c>
      <c r="M52" s="29">
        <f>'P2 Presupuesto Aprobado-Ejec '!O53</f>
        <v>0</v>
      </c>
      <c r="N52" s="29">
        <f>'P2 Presupuesto Aprobado-Ejec '!P53</f>
        <v>0</v>
      </c>
      <c r="O52" s="29">
        <f>'P2 Presupuesto Aprobado-Ejec '!Q53</f>
        <v>0</v>
      </c>
      <c r="P52" s="29">
        <f t="shared" si="0"/>
        <v>0</v>
      </c>
    </row>
    <row r="53" spans="3:16" x14ac:dyDescent="0.35">
      <c r="C53" s="3" t="s">
        <v>43</v>
      </c>
      <c r="D53" s="28">
        <f>'P2 Presupuesto Aprobado-Ejec '!F54</f>
        <v>0</v>
      </c>
      <c r="E53" s="28">
        <f>'P2 Presupuesto Aprobado-Ejec '!G54</f>
        <v>0</v>
      </c>
      <c r="F53" s="28">
        <f>'P2 Presupuesto Aprobado-Ejec '!H54</f>
        <v>0</v>
      </c>
      <c r="G53" s="28">
        <f>'P2 Presupuesto Aprobado-Ejec '!I54</f>
        <v>0</v>
      </c>
      <c r="H53" s="28">
        <f>'P2 Presupuesto Aprobado-Ejec '!J54</f>
        <v>0</v>
      </c>
      <c r="I53" s="28">
        <f>'P2 Presupuesto Aprobado-Ejec '!K54</f>
        <v>95580</v>
      </c>
      <c r="J53" s="28">
        <f>'P2 Presupuesto Aprobado-Ejec '!L54</f>
        <v>87792</v>
      </c>
      <c r="K53" s="28">
        <f>'P2 Presupuesto Aprobado-Ejec '!M54</f>
        <v>157671.01</v>
      </c>
      <c r="L53" s="28">
        <f>'P2 Presupuesto Aprobado-Ejec '!N54</f>
        <v>0</v>
      </c>
      <c r="M53" s="28">
        <f>'P2 Presupuesto Aprobado-Ejec '!O54</f>
        <v>0</v>
      </c>
      <c r="N53" s="28">
        <f>'P2 Presupuesto Aprobado-Ejec '!P54</f>
        <v>0</v>
      </c>
      <c r="O53" s="28">
        <f>'P2 Presupuesto Aprobado-Ejec '!Q54</f>
        <v>0</v>
      </c>
      <c r="P53" s="29">
        <f t="shared" si="0"/>
        <v>341043.01</v>
      </c>
    </row>
    <row r="54" spans="3:16" x14ac:dyDescent="0.35">
      <c r="C54" s="5" t="s">
        <v>44</v>
      </c>
      <c r="D54" s="29">
        <f>'P2 Presupuesto Aprobado-Ejec '!F55</f>
        <v>0</v>
      </c>
      <c r="E54" s="29">
        <f>'P2 Presupuesto Aprobado-Ejec '!G55</f>
        <v>0</v>
      </c>
      <c r="F54" s="29">
        <f>'P2 Presupuesto Aprobado-Ejec '!H55</f>
        <v>0</v>
      </c>
      <c r="G54" s="29">
        <f>'P2 Presupuesto Aprobado-Ejec '!I55</f>
        <v>0</v>
      </c>
      <c r="H54" s="29">
        <f>'P2 Presupuesto Aprobado-Ejec '!J55</f>
        <v>0</v>
      </c>
      <c r="I54" s="29">
        <f>'P2 Presupuesto Aprobado-Ejec '!K55</f>
        <v>0</v>
      </c>
      <c r="J54" s="29">
        <f>'P2 Presupuesto Aprobado-Ejec '!L55</f>
        <v>0</v>
      </c>
      <c r="K54" s="29">
        <f>'P2 Presupuesto Aprobado-Ejec '!M55</f>
        <v>0</v>
      </c>
      <c r="L54" s="29">
        <f>'P2 Presupuesto Aprobado-Ejec '!N55</f>
        <v>0</v>
      </c>
      <c r="M54" s="29">
        <f>'P2 Presupuesto Aprobado-Ejec '!O55</f>
        <v>0</v>
      </c>
      <c r="N54" s="29">
        <f>'P2 Presupuesto Aprobado-Ejec '!P55</f>
        <v>0</v>
      </c>
      <c r="O54" s="29">
        <f>'P2 Presupuesto Aprobado-Ejec '!Q55</f>
        <v>0</v>
      </c>
      <c r="P54" s="29">
        <f t="shared" si="0"/>
        <v>0</v>
      </c>
    </row>
    <row r="55" spans="3:16" x14ac:dyDescent="0.35">
      <c r="C55" s="5" t="s">
        <v>45</v>
      </c>
      <c r="D55" s="29">
        <f>'P2 Presupuesto Aprobado-Ejec '!F56</f>
        <v>0</v>
      </c>
      <c r="E55" s="29">
        <f>'P2 Presupuesto Aprobado-Ejec '!G56</f>
        <v>0</v>
      </c>
      <c r="F55" s="29">
        <f>'P2 Presupuesto Aprobado-Ejec '!H56</f>
        <v>0</v>
      </c>
      <c r="G55" s="29">
        <f>'P2 Presupuesto Aprobado-Ejec '!I56</f>
        <v>0</v>
      </c>
      <c r="H55" s="29">
        <f>'P2 Presupuesto Aprobado-Ejec '!J56</f>
        <v>0</v>
      </c>
      <c r="I55" s="29">
        <f>'P2 Presupuesto Aprobado-Ejec '!K56</f>
        <v>0</v>
      </c>
      <c r="J55" s="29">
        <f>'P2 Presupuesto Aprobado-Ejec '!L56</f>
        <v>0</v>
      </c>
      <c r="K55" s="29">
        <f>'P2 Presupuesto Aprobado-Ejec '!M56</f>
        <v>0</v>
      </c>
      <c r="L55" s="29">
        <f>'P2 Presupuesto Aprobado-Ejec '!N56</f>
        <v>0</v>
      </c>
      <c r="M55" s="29">
        <f>'P2 Presupuesto Aprobado-Ejec '!O56</f>
        <v>0</v>
      </c>
      <c r="N55" s="29">
        <f>'P2 Presupuesto Aprobado-Ejec '!P56</f>
        <v>0</v>
      </c>
      <c r="O55" s="29">
        <f>'P2 Presupuesto Aprobado-Ejec '!Q56</f>
        <v>0</v>
      </c>
      <c r="P55" s="29">
        <f t="shared" si="0"/>
        <v>0</v>
      </c>
    </row>
    <row r="56" spans="3:16" x14ac:dyDescent="0.35">
      <c r="C56" s="5" t="s">
        <v>46</v>
      </c>
      <c r="D56" s="29">
        <f>'P2 Presupuesto Aprobado-Ejec '!F57</f>
        <v>0</v>
      </c>
      <c r="E56" s="29">
        <f>'P2 Presupuesto Aprobado-Ejec '!G57</f>
        <v>0</v>
      </c>
      <c r="F56" s="29">
        <f>'P2 Presupuesto Aprobado-Ejec '!H57</f>
        <v>0</v>
      </c>
      <c r="G56" s="29">
        <f>'P2 Presupuesto Aprobado-Ejec '!I57</f>
        <v>0</v>
      </c>
      <c r="H56" s="29">
        <f>'P2 Presupuesto Aprobado-Ejec '!J57</f>
        <v>0</v>
      </c>
      <c r="I56" s="29">
        <f>'P2 Presupuesto Aprobado-Ejec '!K57</f>
        <v>0</v>
      </c>
      <c r="J56" s="29">
        <f>'P2 Presupuesto Aprobado-Ejec '!L57</f>
        <v>0</v>
      </c>
      <c r="K56" s="29">
        <f>'P2 Presupuesto Aprobado-Ejec '!M57</f>
        <v>0</v>
      </c>
      <c r="L56" s="29">
        <f>'P2 Presupuesto Aprobado-Ejec '!N57</f>
        <v>0</v>
      </c>
      <c r="M56" s="29">
        <f>'P2 Presupuesto Aprobado-Ejec '!O57</f>
        <v>0</v>
      </c>
      <c r="N56" s="29">
        <f>'P2 Presupuesto Aprobado-Ejec '!P57</f>
        <v>0</v>
      </c>
      <c r="O56" s="29">
        <f>'P2 Presupuesto Aprobado-Ejec '!Q57</f>
        <v>0</v>
      </c>
      <c r="P56" s="29">
        <f t="shared" si="0"/>
        <v>0</v>
      </c>
    </row>
    <row r="57" spans="3:16" x14ac:dyDescent="0.35">
      <c r="C57" s="5" t="s">
        <v>47</v>
      </c>
      <c r="D57" s="29">
        <f>'P2 Presupuesto Aprobado-Ejec '!F58</f>
        <v>0</v>
      </c>
      <c r="E57" s="29">
        <f>'P2 Presupuesto Aprobado-Ejec '!G58</f>
        <v>0</v>
      </c>
      <c r="F57" s="29">
        <f>'P2 Presupuesto Aprobado-Ejec '!H58</f>
        <v>0</v>
      </c>
      <c r="G57" s="29">
        <f>'P2 Presupuesto Aprobado-Ejec '!I58</f>
        <v>0</v>
      </c>
      <c r="H57" s="29">
        <f>'P2 Presupuesto Aprobado-Ejec '!J58</f>
        <v>0</v>
      </c>
      <c r="I57" s="29">
        <f>'P2 Presupuesto Aprobado-Ejec '!K58</f>
        <v>0</v>
      </c>
      <c r="J57" s="29">
        <f>'P2 Presupuesto Aprobado-Ejec '!L58</f>
        <v>0</v>
      </c>
      <c r="K57" s="29">
        <f>'P2 Presupuesto Aprobado-Ejec '!M58</f>
        <v>0</v>
      </c>
      <c r="L57" s="29">
        <f>'P2 Presupuesto Aprobado-Ejec '!N58</f>
        <v>0</v>
      </c>
      <c r="M57" s="29">
        <f>'P2 Presupuesto Aprobado-Ejec '!O58</f>
        <v>0</v>
      </c>
      <c r="N57" s="29">
        <f>'P2 Presupuesto Aprobado-Ejec '!P58</f>
        <v>0</v>
      </c>
      <c r="O57" s="29">
        <f>'P2 Presupuesto Aprobado-Ejec '!Q58</f>
        <v>0</v>
      </c>
      <c r="P57" s="29">
        <f t="shared" si="0"/>
        <v>0</v>
      </c>
    </row>
    <row r="58" spans="3:16" x14ac:dyDescent="0.35">
      <c r="C58" s="5" t="s">
        <v>48</v>
      </c>
      <c r="D58" s="29">
        <f>'P2 Presupuesto Aprobado-Ejec '!F59</f>
        <v>0</v>
      </c>
      <c r="E58" s="29">
        <f>'P2 Presupuesto Aprobado-Ejec '!G59</f>
        <v>0</v>
      </c>
      <c r="F58" s="29">
        <f>'P2 Presupuesto Aprobado-Ejec '!H59</f>
        <v>0</v>
      </c>
      <c r="G58" s="29">
        <f>'P2 Presupuesto Aprobado-Ejec '!I59</f>
        <v>0</v>
      </c>
      <c r="H58" s="29">
        <f>'P2 Presupuesto Aprobado-Ejec '!J59</f>
        <v>0</v>
      </c>
      <c r="I58" s="29">
        <f>'P2 Presupuesto Aprobado-Ejec '!K59</f>
        <v>95580</v>
      </c>
      <c r="J58" s="29">
        <f>'P2 Presupuesto Aprobado-Ejec '!L59</f>
        <v>0</v>
      </c>
      <c r="K58" s="29">
        <f>'P2 Presupuesto Aprobado-Ejec '!M59</f>
        <v>157671.01</v>
      </c>
      <c r="L58" s="29">
        <f>'P2 Presupuesto Aprobado-Ejec '!N59</f>
        <v>0</v>
      </c>
      <c r="M58" s="29">
        <f>'P2 Presupuesto Aprobado-Ejec '!O59</f>
        <v>0</v>
      </c>
      <c r="N58" s="29">
        <f>'P2 Presupuesto Aprobado-Ejec '!P59</f>
        <v>0</v>
      </c>
      <c r="O58" s="29">
        <f>'P2 Presupuesto Aprobado-Ejec '!Q59</f>
        <v>0</v>
      </c>
      <c r="P58" s="29">
        <f t="shared" si="0"/>
        <v>253251.01</v>
      </c>
    </row>
    <row r="59" spans="3:16" x14ac:dyDescent="0.35">
      <c r="C59" s="5" t="s">
        <v>49</v>
      </c>
      <c r="D59" s="29">
        <f>'P2 Presupuesto Aprobado-Ejec '!F60</f>
        <v>0</v>
      </c>
      <c r="E59" s="29">
        <f>'P2 Presupuesto Aprobado-Ejec '!G60</f>
        <v>0</v>
      </c>
      <c r="F59" s="29">
        <f>'P2 Presupuesto Aprobado-Ejec '!H60</f>
        <v>0</v>
      </c>
      <c r="G59" s="29">
        <f>'P2 Presupuesto Aprobado-Ejec '!I60</f>
        <v>0</v>
      </c>
      <c r="H59" s="29">
        <f>'P2 Presupuesto Aprobado-Ejec '!J60</f>
        <v>0</v>
      </c>
      <c r="I59" s="29">
        <f>'P2 Presupuesto Aprobado-Ejec '!K60</f>
        <v>0</v>
      </c>
      <c r="J59" s="29">
        <f>'P2 Presupuesto Aprobado-Ejec '!L60</f>
        <v>0</v>
      </c>
      <c r="K59" s="29">
        <f>'P2 Presupuesto Aprobado-Ejec '!M60</f>
        <v>0</v>
      </c>
      <c r="L59" s="29">
        <f>'P2 Presupuesto Aprobado-Ejec '!N60</f>
        <v>0</v>
      </c>
      <c r="M59" s="29">
        <f>'P2 Presupuesto Aprobado-Ejec '!O60</f>
        <v>0</v>
      </c>
      <c r="N59" s="29">
        <f>'P2 Presupuesto Aprobado-Ejec '!P60</f>
        <v>0</v>
      </c>
      <c r="O59" s="29">
        <f>'P2 Presupuesto Aprobado-Ejec '!Q60</f>
        <v>0</v>
      </c>
      <c r="P59" s="29">
        <f t="shared" si="0"/>
        <v>0</v>
      </c>
    </row>
    <row r="60" spans="3:16" x14ac:dyDescent="0.35">
      <c r="C60" s="5" t="s">
        <v>50</v>
      </c>
      <c r="D60" s="29">
        <f>'P2 Presupuesto Aprobado-Ejec '!F61</f>
        <v>0</v>
      </c>
      <c r="E60" s="29">
        <f>'P2 Presupuesto Aprobado-Ejec '!G61</f>
        <v>0</v>
      </c>
      <c r="F60" s="29">
        <f>'P2 Presupuesto Aprobado-Ejec '!H61</f>
        <v>0</v>
      </c>
      <c r="G60" s="29">
        <f>'P2 Presupuesto Aprobado-Ejec '!I61</f>
        <v>0</v>
      </c>
      <c r="H60" s="29">
        <f>'P2 Presupuesto Aprobado-Ejec '!J61</f>
        <v>0</v>
      </c>
      <c r="I60" s="29">
        <f>'P2 Presupuesto Aprobado-Ejec '!K61</f>
        <v>0</v>
      </c>
      <c r="J60" s="29">
        <f>'P2 Presupuesto Aprobado-Ejec '!L61</f>
        <v>0</v>
      </c>
      <c r="K60" s="29">
        <f>'P2 Presupuesto Aprobado-Ejec '!M61</f>
        <v>0</v>
      </c>
      <c r="L60" s="29">
        <f>'P2 Presupuesto Aprobado-Ejec '!N61</f>
        <v>0</v>
      </c>
      <c r="M60" s="29">
        <f>'P2 Presupuesto Aprobado-Ejec '!O61</f>
        <v>0</v>
      </c>
      <c r="N60" s="29">
        <f>'P2 Presupuesto Aprobado-Ejec '!P61</f>
        <v>0</v>
      </c>
      <c r="O60" s="29">
        <f>'P2 Presupuesto Aprobado-Ejec '!Q61</f>
        <v>0</v>
      </c>
      <c r="P60" s="29">
        <f t="shared" si="0"/>
        <v>0</v>
      </c>
    </row>
    <row r="61" spans="3:16" x14ac:dyDescent="0.35">
      <c r="C61" s="5" t="s">
        <v>51</v>
      </c>
      <c r="D61" s="29">
        <f>'P2 Presupuesto Aprobado-Ejec '!F62</f>
        <v>0</v>
      </c>
      <c r="E61" s="29">
        <f>'P2 Presupuesto Aprobado-Ejec '!G62</f>
        <v>0</v>
      </c>
      <c r="F61" s="29">
        <f>'P2 Presupuesto Aprobado-Ejec '!H62</f>
        <v>0</v>
      </c>
      <c r="G61" s="29">
        <f>'P2 Presupuesto Aprobado-Ejec '!I62</f>
        <v>0</v>
      </c>
      <c r="H61" s="29">
        <f>'P2 Presupuesto Aprobado-Ejec '!J62</f>
        <v>0</v>
      </c>
      <c r="I61" s="29">
        <f>'P2 Presupuesto Aprobado-Ejec '!K62</f>
        <v>0</v>
      </c>
      <c r="J61" s="29">
        <f>'P2 Presupuesto Aprobado-Ejec '!L62</f>
        <v>0</v>
      </c>
      <c r="K61" s="29">
        <f>'P2 Presupuesto Aprobado-Ejec '!M62</f>
        <v>0</v>
      </c>
      <c r="L61" s="29">
        <f>'P2 Presupuesto Aprobado-Ejec '!N62</f>
        <v>0</v>
      </c>
      <c r="M61" s="29">
        <f>'P2 Presupuesto Aprobado-Ejec '!O62</f>
        <v>0</v>
      </c>
      <c r="N61" s="29">
        <f>'P2 Presupuesto Aprobado-Ejec '!P62</f>
        <v>0</v>
      </c>
      <c r="O61" s="29">
        <f>'P2 Presupuesto Aprobado-Ejec '!Q62</f>
        <v>0</v>
      </c>
      <c r="P61" s="29">
        <f t="shared" si="0"/>
        <v>0</v>
      </c>
    </row>
    <row r="62" spans="3:16" x14ac:dyDescent="0.35">
      <c r="C62" s="5" t="s">
        <v>52</v>
      </c>
      <c r="D62" s="29">
        <f>'P2 Presupuesto Aprobado-Ejec '!F63</f>
        <v>0</v>
      </c>
      <c r="E62" s="29">
        <f>'P2 Presupuesto Aprobado-Ejec '!G63</f>
        <v>0</v>
      </c>
      <c r="F62" s="29">
        <f>'P2 Presupuesto Aprobado-Ejec '!H63</f>
        <v>0</v>
      </c>
      <c r="G62" s="29">
        <f>'P2 Presupuesto Aprobado-Ejec '!I63</f>
        <v>0</v>
      </c>
      <c r="H62" s="29">
        <f>'P2 Presupuesto Aprobado-Ejec '!J63</f>
        <v>0</v>
      </c>
      <c r="I62" s="29">
        <f>'P2 Presupuesto Aprobado-Ejec '!K63</f>
        <v>0</v>
      </c>
      <c r="J62" s="29">
        <f>'P2 Presupuesto Aprobado-Ejec '!L63</f>
        <v>87792</v>
      </c>
      <c r="K62" s="29">
        <f>'P2 Presupuesto Aprobado-Ejec '!M63</f>
        <v>0</v>
      </c>
      <c r="L62" s="29">
        <f>'P2 Presupuesto Aprobado-Ejec '!N63</f>
        <v>0</v>
      </c>
      <c r="M62" s="29">
        <f>'P2 Presupuesto Aprobado-Ejec '!O63</f>
        <v>0</v>
      </c>
      <c r="N62" s="29">
        <f>'P2 Presupuesto Aprobado-Ejec '!P63</f>
        <v>0</v>
      </c>
      <c r="O62" s="29">
        <f>'P2 Presupuesto Aprobado-Ejec '!Q63</f>
        <v>0</v>
      </c>
      <c r="P62" s="29">
        <f t="shared" si="0"/>
        <v>87792</v>
      </c>
    </row>
    <row r="63" spans="3:16" x14ac:dyDescent="0.35">
      <c r="C63" s="3" t="s">
        <v>53</v>
      </c>
      <c r="D63" s="28">
        <f>'P2 Presupuesto Aprobado-Ejec '!F64</f>
        <v>0</v>
      </c>
      <c r="E63" s="28">
        <f>'P2 Presupuesto Aprobado-Ejec '!G64</f>
        <v>0</v>
      </c>
      <c r="F63" s="28">
        <f>'P2 Presupuesto Aprobado-Ejec '!H64</f>
        <v>0</v>
      </c>
      <c r="G63" s="28">
        <f>'P2 Presupuesto Aprobado-Ejec '!I64</f>
        <v>0</v>
      </c>
      <c r="H63" s="28">
        <f>'P2 Presupuesto Aprobado-Ejec '!J64</f>
        <v>0</v>
      </c>
      <c r="I63" s="28">
        <f>'P2 Presupuesto Aprobado-Ejec '!K64</f>
        <v>1240309.3</v>
      </c>
      <c r="J63" s="28">
        <f>'P2 Presupuesto Aprobado-Ejec '!L64</f>
        <v>0</v>
      </c>
      <c r="K63" s="28">
        <f>'P2 Presupuesto Aprobado-Ejec '!M64</f>
        <v>0</v>
      </c>
      <c r="L63" s="28">
        <f>'P2 Presupuesto Aprobado-Ejec '!N64</f>
        <v>0</v>
      </c>
      <c r="M63" s="28">
        <f>'P2 Presupuesto Aprobado-Ejec '!O64</f>
        <v>0</v>
      </c>
      <c r="N63" s="28">
        <f>'P2 Presupuesto Aprobado-Ejec '!P64</f>
        <v>0</v>
      </c>
      <c r="O63" s="28">
        <f>'P2 Presupuesto Aprobado-Ejec '!Q64</f>
        <v>0</v>
      </c>
      <c r="P63" s="29">
        <f t="shared" si="0"/>
        <v>1240309.3</v>
      </c>
    </row>
    <row r="64" spans="3:16" x14ac:dyDescent="0.35">
      <c r="C64" s="5" t="s">
        <v>54</v>
      </c>
      <c r="D64" s="29">
        <f>'P2 Presupuesto Aprobado-Ejec '!F65</f>
        <v>0</v>
      </c>
      <c r="E64" s="29">
        <f>'P2 Presupuesto Aprobado-Ejec '!G65</f>
        <v>0</v>
      </c>
      <c r="F64" s="29">
        <f>'P2 Presupuesto Aprobado-Ejec '!H65</f>
        <v>0</v>
      </c>
      <c r="G64" s="29">
        <f>'P2 Presupuesto Aprobado-Ejec '!I65</f>
        <v>0</v>
      </c>
      <c r="H64" s="29">
        <f>'P2 Presupuesto Aprobado-Ejec '!J65</f>
        <v>0</v>
      </c>
      <c r="I64" s="29">
        <f>'P2 Presupuesto Aprobado-Ejec '!K65</f>
        <v>1240309.3</v>
      </c>
      <c r="J64" s="29">
        <f>'P2 Presupuesto Aprobado-Ejec '!L65</f>
        <v>0</v>
      </c>
      <c r="K64" s="29">
        <f>'P2 Presupuesto Aprobado-Ejec '!M65</f>
        <v>0</v>
      </c>
      <c r="L64" s="29">
        <f>'P2 Presupuesto Aprobado-Ejec '!N65</f>
        <v>0</v>
      </c>
      <c r="M64" s="29">
        <f>'P2 Presupuesto Aprobado-Ejec '!O65</f>
        <v>0</v>
      </c>
      <c r="N64" s="29">
        <f>'P2 Presupuesto Aprobado-Ejec '!P65</f>
        <v>0</v>
      </c>
      <c r="O64" s="29">
        <f>'P2 Presupuesto Aprobado-Ejec '!Q65</f>
        <v>0</v>
      </c>
      <c r="P64" s="29">
        <f t="shared" si="0"/>
        <v>1240309.3</v>
      </c>
    </row>
    <row r="65" spans="3:16" x14ac:dyDescent="0.35">
      <c r="C65" s="5" t="s">
        <v>55</v>
      </c>
      <c r="D65" s="29">
        <f>'P2 Presupuesto Aprobado-Ejec '!F66</f>
        <v>0</v>
      </c>
      <c r="E65" s="29">
        <f>'P2 Presupuesto Aprobado-Ejec '!G66</f>
        <v>0</v>
      </c>
      <c r="F65" s="29">
        <f>'P2 Presupuesto Aprobado-Ejec '!H66</f>
        <v>0</v>
      </c>
      <c r="G65" s="29">
        <f>'P2 Presupuesto Aprobado-Ejec '!I66</f>
        <v>0</v>
      </c>
      <c r="H65" s="29">
        <f>'P2 Presupuesto Aprobado-Ejec '!J66</f>
        <v>0</v>
      </c>
      <c r="I65" s="29">
        <f>'P2 Presupuesto Aprobado-Ejec '!K66</f>
        <v>0</v>
      </c>
      <c r="J65" s="29">
        <f>'P2 Presupuesto Aprobado-Ejec '!L66</f>
        <v>0</v>
      </c>
      <c r="K65" s="29">
        <f>'P2 Presupuesto Aprobado-Ejec '!M66</f>
        <v>0</v>
      </c>
      <c r="L65" s="29">
        <f>'P2 Presupuesto Aprobado-Ejec '!N66</f>
        <v>0</v>
      </c>
      <c r="M65" s="29">
        <f>'P2 Presupuesto Aprobado-Ejec '!O66</f>
        <v>0</v>
      </c>
      <c r="N65" s="29">
        <f>'P2 Presupuesto Aprobado-Ejec '!P66</f>
        <v>0</v>
      </c>
      <c r="O65" s="29">
        <f>'P2 Presupuesto Aprobado-Ejec '!Q66</f>
        <v>0</v>
      </c>
      <c r="P65" s="29">
        <f t="shared" si="0"/>
        <v>0</v>
      </c>
    </row>
    <row r="66" spans="3:16" x14ac:dyDescent="0.35">
      <c r="C66" s="5" t="s">
        <v>56</v>
      </c>
      <c r="D66" s="29">
        <f>'P2 Presupuesto Aprobado-Ejec '!F67</f>
        <v>0</v>
      </c>
      <c r="E66" s="29">
        <f>'P2 Presupuesto Aprobado-Ejec '!G67</f>
        <v>0</v>
      </c>
      <c r="F66" s="29">
        <f>'P2 Presupuesto Aprobado-Ejec '!H67</f>
        <v>0</v>
      </c>
      <c r="G66" s="29">
        <f>'P2 Presupuesto Aprobado-Ejec '!I67</f>
        <v>0</v>
      </c>
      <c r="H66" s="29">
        <f>'P2 Presupuesto Aprobado-Ejec '!J67</f>
        <v>0</v>
      </c>
      <c r="I66" s="29">
        <f>'P2 Presupuesto Aprobado-Ejec '!K67</f>
        <v>0</v>
      </c>
      <c r="J66" s="29">
        <f>'P2 Presupuesto Aprobado-Ejec '!L67</f>
        <v>0</v>
      </c>
      <c r="K66" s="29">
        <f>'P2 Presupuesto Aprobado-Ejec '!M67</f>
        <v>0</v>
      </c>
      <c r="L66" s="29">
        <f>'P2 Presupuesto Aprobado-Ejec '!N67</f>
        <v>0</v>
      </c>
      <c r="M66" s="29">
        <f>'P2 Presupuesto Aprobado-Ejec '!O67</f>
        <v>0</v>
      </c>
      <c r="N66" s="29">
        <f>'P2 Presupuesto Aprobado-Ejec '!P67</f>
        <v>0</v>
      </c>
      <c r="O66" s="29">
        <f>'P2 Presupuesto Aprobado-Ejec '!Q67</f>
        <v>0</v>
      </c>
      <c r="P66" s="29">
        <f t="shared" si="0"/>
        <v>0</v>
      </c>
    </row>
    <row r="67" spans="3:16" x14ac:dyDescent="0.35">
      <c r="C67" s="5" t="s">
        <v>57</v>
      </c>
      <c r="D67" s="29">
        <f>'P2 Presupuesto Aprobado-Ejec '!F68</f>
        <v>0</v>
      </c>
      <c r="E67" s="29">
        <f>'P2 Presupuesto Aprobado-Ejec '!G68</f>
        <v>0</v>
      </c>
      <c r="F67" s="29">
        <f>'P2 Presupuesto Aprobado-Ejec '!H68</f>
        <v>0</v>
      </c>
      <c r="G67" s="29">
        <f>'P2 Presupuesto Aprobado-Ejec '!I68</f>
        <v>0</v>
      </c>
      <c r="H67" s="29">
        <f>'P2 Presupuesto Aprobado-Ejec '!J68</f>
        <v>0</v>
      </c>
      <c r="I67" s="29">
        <f>'P2 Presupuesto Aprobado-Ejec '!K68</f>
        <v>0</v>
      </c>
      <c r="J67" s="29">
        <f>'P2 Presupuesto Aprobado-Ejec '!L68</f>
        <v>0</v>
      </c>
      <c r="K67" s="29">
        <f>'P2 Presupuesto Aprobado-Ejec '!M68</f>
        <v>0</v>
      </c>
      <c r="L67" s="29">
        <f>'P2 Presupuesto Aprobado-Ejec '!N68</f>
        <v>0</v>
      </c>
      <c r="M67" s="29">
        <f>'P2 Presupuesto Aprobado-Ejec '!O68</f>
        <v>0</v>
      </c>
      <c r="N67" s="29">
        <f>'P2 Presupuesto Aprobado-Ejec '!P68</f>
        <v>0</v>
      </c>
      <c r="O67" s="29">
        <f>'P2 Presupuesto Aprobado-Ejec '!Q68</f>
        <v>0</v>
      </c>
      <c r="P67" s="29">
        <f t="shared" si="0"/>
        <v>0</v>
      </c>
    </row>
    <row r="68" spans="3:16" x14ac:dyDescent="0.35">
      <c r="C68" s="3" t="s">
        <v>58</v>
      </c>
      <c r="D68" s="29">
        <f>'P2 Presupuesto Aprobado-Ejec '!F69</f>
        <v>0</v>
      </c>
      <c r="E68" s="29">
        <f>'P2 Presupuesto Aprobado-Ejec '!G69</f>
        <v>0</v>
      </c>
      <c r="F68" s="29">
        <f>'P2 Presupuesto Aprobado-Ejec '!H69</f>
        <v>0</v>
      </c>
      <c r="G68" s="29">
        <f>'P2 Presupuesto Aprobado-Ejec '!I69</f>
        <v>0</v>
      </c>
      <c r="H68" s="29">
        <f>'P2 Presupuesto Aprobado-Ejec '!J69</f>
        <v>0</v>
      </c>
      <c r="I68" s="29">
        <f>'P2 Presupuesto Aprobado-Ejec '!K69</f>
        <v>0</v>
      </c>
      <c r="J68" s="29">
        <f>'P2 Presupuesto Aprobado-Ejec '!L69</f>
        <v>0</v>
      </c>
      <c r="K68" s="29">
        <f>'P2 Presupuesto Aprobado-Ejec '!M69</f>
        <v>0</v>
      </c>
      <c r="L68" s="29">
        <f>'P2 Presupuesto Aprobado-Ejec '!N69</f>
        <v>0</v>
      </c>
      <c r="M68" s="29">
        <f>'P2 Presupuesto Aprobado-Ejec '!O69</f>
        <v>0</v>
      </c>
      <c r="N68" s="29">
        <f>'P2 Presupuesto Aprobado-Ejec '!P69</f>
        <v>0</v>
      </c>
      <c r="O68" s="29">
        <f>'P2 Presupuesto Aprobado-Ejec '!Q69</f>
        <v>0</v>
      </c>
      <c r="P68" s="29">
        <f t="shared" si="0"/>
        <v>0</v>
      </c>
    </row>
    <row r="69" spans="3:16" x14ac:dyDescent="0.35">
      <c r="C69" s="5" t="s">
        <v>59</v>
      </c>
      <c r="D69" s="29">
        <f>'P2 Presupuesto Aprobado-Ejec '!F70</f>
        <v>0</v>
      </c>
      <c r="E69" s="29">
        <f>'P2 Presupuesto Aprobado-Ejec '!G70</f>
        <v>0</v>
      </c>
      <c r="F69" s="29">
        <f>'P2 Presupuesto Aprobado-Ejec '!H70</f>
        <v>0</v>
      </c>
      <c r="G69" s="29">
        <f>'P2 Presupuesto Aprobado-Ejec '!I70</f>
        <v>0</v>
      </c>
      <c r="H69" s="29">
        <f>'P2 Presupuesto Aprobado-Ejec '!J70</f>
        <v>0</v>
      </c>
      <c r="I69" s="29">
        <f>'P2 Presupuesto Aprobado-Ejec '!K70</f>
        <v>0</v>
      </c>
      <c r="J69" s="29">
        <f>'P2 Presupuesto Aprobado-Ejec '!L70</f>
        <v>0</v>
      </c>
      <c r="K69" s="29">
        <f>'P2 Presupuesto Aprobado-Ejec '!M70</f>
        <v>0</v>
      </c>
      <c r="L69" s="29">
        <f>'P2 Presupuesto Aprobado-Ejec '!N70</f>
        <v>0</v>
      </c>
      <c r="M69" s="29">
        <f>'P2 Presupuesto Aprobado-Ejec '!O70</f>
        <v>0</v>
      </c>
      <c r="N69" s="29">
        <f>'P2 Presupuesto Aprobado-Ejec '!P70</f>
        <v>0</v>
      </c>
      <c r="O69" s="29">
        <f>'P2 Presupuesto Aprobado-Ejec '!Q70</f>
        <v>0</v>
      </c>
      <c r="P69" s="29">
        <f t="shared" si="0"/>
        <v>0</v>
      </c>
    </row>
    <row r="70" spans="3:16" x14ac:dyDescent="0.35">
      <c r="C70" s="5" t="s">
        <v>60</v>
      </c>
      <c r="D70" s="29">
        <f>'P2 Presupuesto Aprobado-Ejec '!F71</f>
        <v>0</v>
      </c>
      <c r="E70" s="29">
        <f>'P2 Presupuesto Aprobado-Ejec '!G71</f>
        <v>0</v>
      </c>
      <c r="F70" s="29">
        <f>'P2 Presupuesto Aprobado-Ejec '!H71</f>
        <v>0</v>
      </c>
      <c r="G70" s="29">
        <f>'P2 Presupuesto Aprobado-Ejec '!I71</f>
        <v>0</v>
      </c>
      <c r="H70" s="29">
        <f>'P2 Presupuesto Aprobado-Ejec '!J71</f>
        <v>0</v>
      </c>
      <c r="I70" s="29">
        <f>'P2 Presupuesto Aprobado-Ejec '!K71</f>
        <v>0</v>
      </c>
      <c r="J70" s="29">
        <f>'P2 Presupuesto Aprobado-Ejec '!L71</f>
        <v>0</v>
      </c>
      <c r="K70" s="29">
        <f>'P2 Presupuesto Aprobado-Ejec '!M71</f>
        <v>0</v>
      </c>
      <c r="L70" s="29">
        <f>'P2 Presupuesto Aprobado-Ejec '!N71</f>
        <v>0</v>
      </c>
      <c r="M70" s="29">
        <f>'P2 Presupuesto Aprobado-Ejec '!O71</f>
        <v>0</v>
      </c>
      <c r="N70" s="29">
        <f>'P2 Presupuesto Aprobado-Ejec '!P71</f>
        <v>0</v>
      </c>
      <c r="O70" s="29">
        <f>'P2 Presupuesto Aprobado-Ejec '!Q71</f>
        <v>0</v>
      </c>
      <c r="P70" s="29">
        <f t="shared" si="0"/>
        <v>0</v>
      </c>
    </row>
    <row r="71" spans="3:16" x14ac:dyDescent="0.35">
      <c r="C71" s="3" t="s">
        <v>61</v>
      </c>
      <c r="D71" s="28">
        <f>'P2 Presupuesto Aprobado-Ejec '!F72</f>
        <v>0</v>
      </c>
      <c r="E71" s="28">
        <f>'P2 Presupuesto Aprobado-Ejec '!G72</f>
        <v>0</v>
      </c>
      <c r="F71" s="28">
        <f>'P2 Presupuesto Aprobado-Ejec '!H72</f>
        <v>0</v>
      </c>
      <c r="G71" s="28">
        <f>'P2 Presupuesto Aprobado-Ejec '!I72</f>
        <v>0</v>
      </c>
      <c r="H71" s="28">
        <f>'P2 Presupuesto Aprobado-Ejec '!J72</f>
        <v>0</v>
      </c>
      <c r="I71" s="28">
        <f>'P2 Presupuesto Aprobado-Ejec '!K72</f>
        <v>0</v>
      </c>
      <c r="J71" s="28">
        <f>'P2 Presupuesto Aprobado-Ejec '!L72</f>
        <v>0</v>
      </c>
      <c r="K71" s="28">
        <f>'P2 Presupuesto Aprobado-Ejec '!M72</f>
        <v>0</v>
      </c>
      <c r="L71" s="28">
        <f>'P2 Presupuesto Aprobado-Ejec '!N72</f>
        <v>0</v>
      </c>
      <c r="M71" s="28">
        <f>'P2 Presupuesto Aprobado-Ejec '!O72</f>
        <v>0</v>
      </c>
      <c r="N71" s="28">
        <f>'P2 Presupuesto Aprobado-Ejec '!P72</f>
        <v>0</v>
      </c>
      <c r="O71" s="28">
        <f>'P2 Presupuesto Aprobado-Ejec '!Q72</f>
        <v>0</v>
      </c>
      <c r="P71" s="29">
        <f t="shared" si="0"/>
        <v>0</v>
      </c>
    </row>
    <row r="72" spans="3:16" x14ac:dyDescent="0.35">
      <c r="C72" s="5" t="s">
        <v>62</v>
      </c>
      <c r="D72" s="29">
        <f>'P2 Presupuesto Aprobado-Ejec '!F73</f>
        <v>0</v>
      </c>
      <c r="E72" s="29">
        <f>'P2 Presupuesto Aprobado-Ejec '!G73</f>
        <v>0</v>
      </c>
      <c r="F72" s="29">
        <f>'P2 Presupuesto Aprobado-Ejec '!H73</f>
        <v>0</v>
      </c>
      <c r="G72" s="29">
        <f>'P2 Presupuesto Aprobado-Ejec '!I73</f>
        <v>0</v>
      </c>
      <c r="H72" s="29">
        <f>'P2 Presupuesto Aprobado-Ejec '!J73</f>
        <v>0</v>
      </c>
      <c r="I72" s="29">
        <f>'P2 Presupuesto Aprobado-Ejec '!K73</f>
        <v>0</v>
      </c>
      <c r="J72" s="29">
        <f>'P2 Presupuesto Aprobado-Ejec '!L73</f>
        <v>0</v>
      </c>
      <c r="K72" s="29">
        <f>'P2 Presupuesto Aprobado-Ejec '!M73</f>
        <v>0</v>
      </c>
      <c r="L72" s="29">
        <f>'P2 Presupuesto Aprobado-Ejec '!N73</f>
        <v>0</v>
      </c>
      <c r="M72" s="29">
        <f>'P2 Presupuesto Aprobado-Ejec '!O73</f>
        <v>0</v>
      </c>
      <c r="N72" s="29">
        <f>'P2 Presupuesto Aprobado-Ejec '!P73</f>
        <v>0</v>
      </c>
      <c r="O72" s="29">
        <f>'P2 Presupuesto Aprobado-Ejec '!Q73</f>
        <v>0</v>
      </c>
      <c r="P72" s="29">
        <f t="shared" si="0"/>
        <v>0</v>
      </c>
    </row>
    <row r="73" spans="3:16" x14ac:dyDescent="0.35">
      <c r="C73" s="5" t="s">
        <v>63</v>
      </c>
      <c r="D73" s="29">
        <f>'P2 Presupuesto Aprobado-Ejec '!F74</f>
        <v>0</v>
      </c>
      <c r="E73" s="29">
        <f>'P2 Presupuesto Aprobado-Ejec '!G74</f>
        <v>0</v>
      </c>
      <c r="F73" s="29">
        <f>'P2 Presupuesto Aprobado-Ejec '!H74</f>
        <v>0</v>
      </c>
      <c r="G73" s="29">
        <f>'P2 Presupuesto Aprobado-Ejec '!I74</f>
        <v>0</v>
      </c>
      <c r="H73" s="29">
        <f>'P2 Presupuesto Aprobado-Ejec '!J74</f>
        <v>0</v>
      </c>
      <c r="I73" s="29">
        <f>'P2 Presupuesto Aprobado-Ejec '!K74</f>
        <v>0</v>
      </c>
      <c r="J73" s="29">
        <f>'P2 Presupuesto Aprobado-Ejec '!L74</f>
        <v>0</v>
      </c>
      <c r="K73" s="29">
        <f>'P2 Presupuesto Aprobado-Ejec '!M74</f>
        <v>0</v>
      </c>
      <c r="L73" s="29">
        <f>'P2 Presupuesto Aprobado-Ejec '!N74</f>
        <v>0</v>
      </c>
      <c r="M73" s="29">
        <f>'P2 Presupuesto Aprobado-Ejec '!O74</f>
        <v>0</v>
      </c>
      <c r="N73" s="29">
        <f>'P2 Presupuesto Aprobado-Ejec '!P74</f>
        <v>0</v>
      </c>
      <c r="O73" s="29">
        <f>'P2 Presupuesto Aprobado-Ejec '!Q74</f>
        <v>0</v>
      </c>
      <c r="P73" s="29">
        <f t="shared" si="0"/>
        <v>0</v>
      </c>
    </row>
    <row r="74" spans="3:16" x14ac:dyDescent="0.35">
      <c r="C74" s="5" t="s">
        <v>64</v>
      </c>
      <c r="D74" s="29">
        <f>'P2 Presupuesto Aprobado-Ejec '!F75</f>
        <v>0</v>
      </c>
      <c r="E74" s="29">
        <f>'P2 Presupuesto Aprobado-Ejec '!G75</f>
        <v>0</v>
      </c>
      <c r="F74" s="29">
        <f>'P2 Presupuesto Aprobado-Ejec '!H75</f>
        <v>0</v>
      </c>
      <c r="G74" s="29">
        <f>'P2 Presupuesto Aprobado-Ejec '!I75</f>
        <v>0</v>
      </c>
      <c r="H74" s="29">
        <f>'P2 Presupuesto Aprobado-Ejec '!J75</f>
        <v>0</v>
      </c>
      <c r="I74" s="29">
        <f>'P2 Presupuesto Aprobado-Ejec '!K75</f>
        <v>0</v>
      </c>
      <c r="J74" s="29">
        <f>'P2 Presupuesto Aprobado-Ejec '!L75</f>
        <v>0</v>
      </c>
      <c r="K74" s="29">
        <f>'P2 Presupuesto Aprobado-Ejec '!M75</f>
        <v>0</v>
      </c>
      <c r="L74" s="29">
        <f>'P2 Presupuesto Aprobado-Ejec '!N75</f>
        <v>0</v>
      </c>
      <c r="M74" s="29">
        <f>'P2 Presupuesto Aprobado-Ejec '!O75</f>
        <v>0</v>
      </c>
      <c r="N74" s="29">
        <f>'P2 Presupuesto Aprobado-Ejec '!P75</f>
        <v>0</v>
      </c>
      <c r="O74" s="29">
        <f>'P2 Presupuesto Aprobado-Ejec '!Q75</f>
        <v>0</v>
      </c>
      <c r="P74" s="29">
        <f t="shared" si="0"/>
        <v>0</v>
      </c>
    </row>
    <row r="75" spans="3:16" x14ac:dyDescent="0.35">
      <c r="C75" s="1" t="s">
        <v>67</v>
      </c>
      <c r="D75" s="29">
        <f>'P2 Presupuesto Aprobado-Ejec '!F76</f>
        <v>0</v>
      </c>
      <c r="E75" s="29">
        <f>'P2 Presupuesto Aprobado-Ejec '!G76</f>
        <v>0</v>
      </c>
      <c r="F75" s="29">
        <f>'P2 Presupuesto Aprobado-Ejec '!H76</f>
        <v>0</v>
      </c>
      <c r="G75" s="29">
        <f>'P2 Presupuesto Aprobado-Ejec '!I76</f>
        <v>0</v>
      </c>
      <c r="H75" s="29">
        <f>'P2 Presupuesto Aprobado-Ejec '!J76</f>
        <v>0</v>
      </c>
      <c r="I75" s="29">
        <f>'P2 Presupuesto Aprobado-Ejec '!K76</f>
        <v>0</v>
      </c>
      <c r="J75" s="29">
        <f>'P2 Presupuesto Aprobado-Ejec '!L76</f>
        <v>0</v>
      </c>
      <c r="K75" s="29">
        <f>'P2 Presupuesto Aprobado-Ejec '!M76</f>
        <v>0</v>
      </c>
      <c r="L75" s="29">
        <f>'P2 Presupuesto Aprobado-Ejec '!N76</f>
        <v>0</v>
      </c>
      <c r="M75" s="29">
        <f>'P2 Presupuesto Aprobado-Ejec '!O76</f>
        <v>0</v>
      </c>
      <c r="N75" s="29">
        <f>'P2 Presupuesto Aprobado-Ejec '!P76</f>
        <v>0</v>
      </c>
      <c r="O75" s="29">
        <f>'P2 Presupuesto Aprobado-Ejec '!Q76</f>
        <v>0</v>
      </c>
      <c r="P75" s="29">
        <f t="shared" si="0"/>
        <v>0</v>
      </c>
    </row>
    <row r="76" spans="3:16" x14ac:dyDescent="0.35">
      <c r="C76" s="3" t="s">
        <v>68</v>
      </c>
      <c r="D76" s="29">
        <f>'P2 Presupuesto Aprobado-Ejec '!F77</f>
        <v>0</v>
      </c>
      <c r="E76" s="29">
        <f>'P2 Presupuesto Aprobado-Ejec '!G77</f>
        <v>0</v>
      </c>
      <c r="F76" s="29">
        <f>'P2 Presupuesto Aprobado-Ejec '!H77</f>
        <v>0</v>
      </c>
      <c r="G76" s="29">
        <f>'P2 Presupuesto Aprobado-Ejec '!I77</f>
        <v>0</v>
      </c>
      <c r="H76" s="29">
        <f>'P2 Presupuesto Aprobado-Ejec '!J77</f>
        <v>0</v>
      </c>
      <c r="I76" s="29">
        <f>'P2 Presupuesto Aprobado-Ejec '!K77</f>
        <v>0</v>
      </c>
      <c r="J76" s="29">
        <f>'P2 Presupuesto Aprobado-Ejec '!L77</f>
        <v>0</v>
      </c>
      <c r="K76" s="29">
        <f>'P2 Presupuesto Aprobado-Ejec '!M77</f>
        <v>0</v>
      </c>
      <c r="L76" s="29">
        <f>'P2 Presupuesto Aprobado-Ejec '!N77</f>
        <v>0</v>
      </c>
      <c r="M76" s="29">
        <f>'P2 Presupuesto Aprobado-Ejec '!O77</f>
        <v>0</v>
      </c>
      <c r="N76" s="29">
        <f>'P2 Presupuesto Aprobado-Ejec '!P77</f>
        <v>0</v>
      </c>
      <c r="O76" s="29">
        <f>'P2 Presupuesto Aprobado-Ejec '!Q77</f>
        <v>0</v>
      </c>
      <c r="P76" s="29">
        <f t="shared" ref="P76:P84" si="1">SUM(D76:O76)</f>
        <v>0</v>
      </c>
    </row>
    <row r="77" spans="3:16" x14ac:dyDescent="0.35">
      <c r="C77" s="5" t="s">
        <v>69</v>
      </c>
      <c r="D77" s="29">
        <f>'P2 Presupuesto Aprobado-Ejec '!F78</f>
        <v>0</v>
      </c>
      <c r="E77" s="29">
        <f>'P2 Presupuesto Aprobado-Ejec '!G78</f>
        <v>0</v>
      </c>
      <c r="F77" s="29">
        <f>'P2 Presupuesto Aprobado-Ejec '!H78</f>
        <v>0</v>
      </c>
      <c r="G77" s="29">
        <f>'P2 Presupuesto Aprobado-Ejec '!I78</f>
        <v>0</v>
      </c>
      <c r="H77" s="29">
        <f>'P2 Presupuesto Aprobado-Ejec '!J78</f>
        <v>0</v>
      </c>
      <c r="I77" s="29">
        <f>'P2 Presupuesto Aprobado-Ejec '!K78</f>
        <v>0</v>
      </c>
      <c r="J77" s="29">
        <f>'P2 Presupuesto Aprobado-Ejec '!L78</f>
        <v>0</v>
      </c>
      <c r="K77" s="29">
        <f>'P2 Presupuesto Aprobado-Ejec '!M78</f>
        <v>0</v>
      </c>
      <c r="L77" s="29">
        <f>'P2 Presupuesto Aprobado-Ejec '!N78</f>
        <v>0</v>
      </c>
      <c r="M77" s="29">
        <f>'P2 Presupuesto Aprobado-Ejec '!O78</f>
        <v>0</v>
      </c>
      <c r="N77" s="29">
        <f>'P2 Presupuesto Aprobado-Ejec '!P78</f>
        <v>0</v>
      </c>
      <c r="O77" s="29">
        <f>'P2 Presupuesto Aprobado-Ejec '!Q78</f>
        <v>0</v>
      </c>
      <c r="P77" s="29">
        <f t="shared" si="1"/>
        <v>0</v>
      </c>
    </row>
    <row r="78" spans="3:16" x14ac:dyDescent="0.35">
      <c r="C78" s="5" t="s">
        <v>70</v>
      </c>
      <c r="D78" s="29">
        <f>'P2 Presupuesto Aprobado-Ejec '!F79</f>
        <v>0</v>
      </c>
      <c r="E78" s="29">
        <f>'P2 Presupuesto Aprobado-Ejec '!G79</f>
        <v>0</v>
      </c>
      <c r="F78" s="29">
        <f>'P2 Presupuesto Aprobado-Ejec '!H79</f>
        <v>0</v>
      </c>
      <c r="G78" s="29">
        <f>'P2 Presupuesto Aprobado-Ejec '!I79</f>
        <v>0</v>
      </c>
      <c r="H78" s="29">
        <f>'P2 Presupuesto Aprobado-Ejec '!J79</f>
        <v>0</v>
      </c>
      <c r="I78" s="29">
        <f>'P2 Presupuesto Aprobado-Ejec '!K79</f>
        <v>0</v>
      </c>
      <c r="J78" s="29">
        <f>'P2 Presupuesto Aprobado-Ejec '!L79</f>
        <v>0</v>
      </c>
      <c r="K78" s="29">
        <f>'P2 Presupuesto Aprobado-Ejec '!M79</f>
        <v>0</v>
      </c>
      <c r="L78" s="29">
        <f>'P2 Presupuesto Aprobado-Ejec '!N79</f>
        <v>0</v>
      </c>
      <c r="M78" s="29">
        <f>'P2 Presupuesto Aprobado-Ejec '!O79</f>
        <v>0</v>
      </c>
      <c r="N78" s="29">
        <f>'P2 Presupuesto Aprobado-Ejec '!P79</f>
        <v>0</v>
      </c>
      <c r="O78" s="29">
        <f>'P2 Presupuesto Aprobado-Ejec '!Q79</f>
        <v>0</v>
      </c>
      <c r="P78" s="29">
        <f t="shared" si="1"/>
        <v>0</v>
      </c>
    </row>
    <row r="79" spans="3:16" x14ac:dyDescent="0.35">
      <c r="C79" s="3" t="s">
        <v>71</v>
      </c>
      <c r="D79" s="29">
        <f>'P2 Presupuesto Aprobado-Ejec '!F80</f>
        <v>0</v>
      </c>
      <c r="E79" s="29">
        <f>'P2 Presupuesto Aprobado-Ejec '!G80</f>
        <v>0</v>
      </c>
      <c r="F79" s="29">
        <f>'P2 Presupuesto Aprobado-Ejec '!H80</f>
        <v>0</v>
      </c>
      <c r="G79" s="29">
        <f>'P2 Presupuesto Aprobado-Ejec '!I80</f>
        <v>0</v>
      </c>
      <c r="H79" s="29">
        <f>'P2 Presupuesto Aprobado-Ejec '!J80</f>
        <v>0</v>
      </c>
      <c r="I79" s="29">
        <f>'P2 Presupuesto Aprobado-Ejec '!K80</f>
        <v>0</v>
      </c>
      <c r="J79" s="29">
        <f>'P2 Presupuesto Aprobado-Ejec '!L80</f>
        <v>0</v>
      </c>
      <c r="K79" s="29">
        <f>'P2 Presupuesto Aprobado-Ejec '!M80</f>
        <v>0</v>
      </c>
      <c r="L79" s="29">
        <f>'P2 Presupuesto Aprobado-Ejec '!N80</f>
        <v>0</v>
      </c>
      <c r="M79" s="29">
        <f>'P2 Presupuesto Aprobado-Ejec '!O80</f>
        <v>0</v>
      </c>
      <c r="N79" s="29">
        <f>'P2 Presupuesto Aprobado-Ejec '!P80</f>
        <v>0</v>
      </c>
      <c r="O79" s="29">
        <f>'P2 Presupuesto Aprobado-Ejec '!Q80</f>
        <v>0</v>
      </c>
      <c r="P79" s="29">
        <f t="shared" si="1"/>
        <v>0</v>
      </c>
    </row>
    <row r="80" spans="3:16" x14ac:dyDescent="0.35">
      <c r="C80" s="5" t="s">
        <v>72</v>
      </c>
      <c r="D80" s="29">
        <f>'P2 Presupuesto Aprobado-Ejec '!F81</f>
        <v>0</v>
      </c>
      <c r="E80" s="29">
        <f>'P2 Presupuesto Aprobado-Ejec '!G81</f>
        <v>0</v>
      </c>
      <c r="F80" s="29">
        <f>'P2 Presupuesto Aprobado-Ejec '!H81</f>
        <v>0</v>
      </c>
      <c r="G80" s="29">
        <f>'P2 Presupuesto Aprobado-Ejec '!I81</f>
        <v>0</v>
      </c>
      <c r="H80" s="29">
        <f>'P2 Presupuesto Aprobado-Ejec '!J81</f>
        <v>0</v>
      </c>
      <c r="I80" s="29">
        <f>'P2 Presupuesto Aprobado-Ejec '!K81</f>
        <v>0</v>
      </c>
      <c r="J80" s="29">
        <f>'P2 Presupuesto Aprobado-Ejec '!L81</f>
        <v>0</v>
      </c>
      <c r="K80" s="29">
        <f>'P2 Presupuesto Aprobado-Ejec '!M81</f>
        <v>0</v>
      </c>
      <c r="L80" s="29">
        <f>'P2 Presupuesto Aprobado-Ejec '!N81</f>
        <v>0</v>
      </c>
      <c r="M80" s="29">
        <f>'P2 Presupuesto Aprobado-Ejec '!O81</f>
        <v>0</v>
      </c>
      <c r="N80" s="29">
        <f>'P2 Presupuesto Aprobado-Ejec '!P81</f>
        <v>0</v>
      </c>
      <c r="O80" s="29">
        <f>'P2 Presupuesto Aprobado-Ejec '!Q81</f>
        <v>0</v>
      </c>
      <c r="P80" s="29">
        <f t="shared" si="1"/>
        <v>0</v>
      </c>
    </row>
    <row r="81" spans="3:16" x14ac:dyDescent="0.35">
      <c r="C81" s="5" t="s">
        <v>73</v>
      </c>
      <c r="D81" s="29">
        <f>'P2 Presupuesto Aprobado-Ejec '!F82</f>
        <v>0</v>
      </c>
      <c r="E81" s="29">
        <f>'P2 Presupuesto Aprobado-Ejec '!G82</f>
        <v>0</v>
      </c>
      <c r="F81" s="29">
        <f>'P2 Presupuesto Aprobado-Ejec '!H82</f>
        <v>0</v>
      </c>
      <c r="G81" s="29">
        <f>'P2 Presupuesto Aprobado-Ejec '!I82</f>
        <v>0</v>
      </c>
      <c r="H81" s="29">
        <f>'P2 Presupuesto Aprobado-Ejec '!J82</f>
        <v>0</v>
      </c>
      <c r="I81" s="29">
        <f>'P2 Presupuesto Aprobado-Ejec '!K82</f>
        <v>0</v>
      </c>
      <c r="J81" s="29">
        <f>'P2 Presupuesto Aprobado-Ejec '!L82</f>
        <v>0</v>
      </c>
      <c r="K81" s="29">
        <f>'P2 Presupuesto Aprobado-Ejec '!M82</f>
        <v>0</v>
      </c>
      <c r="L81" s="29">
        <f>'P2 Presupuesto Aprobado-Ejec '!N82</f>
        <v>0</v>
      </c>
      <c r="M81" s="29">
        <f>'P2 Presupuesto Aprobado-Ejec '!O82</f>
        <v>0</v>
      </c>
      <c r="N81" s="29">
        <f>'P2 Presupuesto Aprobado-Ejec '!P82</f>
        <v>0</v>
      </c>
      <c r="O81" s="29">
        <f>'P2 Presupuesto Aprobado-Ejec '!Q82</f>
        <v>0</v>
      </c>
      <c r="P81" s="29">
        <f t="shared" si="1"/>
        <v>0</v>
      </c>
    </row>
    <row r="82" spans="3:16" x14ac:dyDescent="0.35">
      <c r="C82" s="3" t="s">
        <v>74</v>
      </c>
      <c r="D82" s="29">
        <f>'P2 Presupuesto Aprobado-Ejec '!F83</f>
        <v>0</v>
      </c>
      <c r="E82" s="29">
        <f>'P2 Presupuesto Aprobado-Ejec '!G83</f>
        <v>0</v>
      </c>
      <c r="F82" s="29">
        <f>'P2 Presupuesto Aprobado-Ejec '!H83</f>
        <v>0</v>
      </c>
      <c r="G82" s="29">
        <f>'P2 Presupuesto Aprobado-Ejec '!I83</f>
        <v>0</v>
      </c>
      <c r="H82" s="29">
        <f>'P2 Presupuesto Aprobado-Ejec '!J83</f>
        <v>0</v>
      </c>
      <c r="I82" s="29">
        <f>'P2 Presupuesto Aprobado-Ejec '!K83</f>
        <v>0</v>
      </c>
      <c r="J82" s="29">
        <f>'P2 Presupuesto Aprobado-Ejec '!L83</f>
        <v>0</v>
      </c>
      <c r="K82" s="29">
        <f>'P2 Presupuesto Aprobado-Ejec '!M83</f>
        <v>0</v>
      </c>
      <c r="L82" s="29">
        <f>'P2 Presupuesto Aprobado-Ejec '!N83</f>
        <v>0</v>
      </c>
      <c r="M82" s="29">
        <f>'P2 Presupuesto Aprobado-Ejec '!O83</f>
        <v>0</v>
      </c>
      <c r="N82" s="29">
        <f>'P2 Presupuesto Aprobado-Ejec '!P83</f>
        <v>0</v>
      </c>
      <c r="O82" s="29">
        <f>'P2 Presupuesto Aprobado-Ejec '!Q83</f>
        <v>0</v>
      </c>
      <c r="P82" s="29">
        <f t="shared" si="1"/>
        <v>0</v>
      </c>
    </row>
    <row r="83" spans="3:16" x14ac:dyDescent="0.35">
      <c r="C83" s="5" t="s">
        <v>75</v>
      </c>
      <c r="D83" s="29">
        <f>'P2 Presupuesto Aprobado-Ejec '!F84</f>
        <v>0</v>
      </c>
      <c r="E83" s="29">
        <f>'P2 Presupuesto Aprobado-Ejec '!G84</f>
        <v>0</v>
      </c>
      <c r="F83" s="29">
        <f>'P2 Presupuesto Aprobado-Ejec '!H84</f>
        <v>0</v>
      </c>
      <c r="G83" s="29">
        <f>'P2 Presupuesto Aprobado-Ejec '!I84</f>
        <v>0</v>
      </c>
      <c r="H83" s="29">
        <f>'P2 Presupuesto Aprobado-Ejec '!J84</f>
        <v>0</v>
      </c>
      <c r="I83" s="29">
        <f>'P2 Presupuesto Aprobado-Ejec '!K84</f>
        <v>0</v>
      </c>
      <c r="J83" s="29">
        <f>'P2 Presupuesto Aprobado-Ejec '!L84</f>
        <v>0</v>
      </c>
      <c r="K83" s="29">
        <f>'P2 Presupuesto Aprobado-Ejec '!M84</f>
        <v>0</v>
      </c>
      <c r="L83" s="29">
        <f>'P2 Presupuesto Aprobado-Ejec '!N84</f>
        <v>0</v>
      </c>
      <c r="M83" s="29">
        <f>'P2 Presupuesto Aprobado-Ejec '!O84</f>
        <v>0</v>
      </c>
      <c r="N83" s="29">
        <f>'P2 Presupuesto Aprobado-Ejec '!P84</f>
        <v>0</v>
      </c>
      <c r="O83" s="29">
        <f>'P2 Presupuesto Aprobado-Ejec '!Q84</f>
        <v>0</v>
      </c>
      <c r="P83" s="29">
        <f t="shared" si="1"/>
        <v>0</v>
      </c>
    </row>
    <row r="84" spans="3:16" x14ac:dyDescent="0.35">
      <c r="C84" s="9" t="s">
        <v>65</v>
      </c>
      <c r="D84" s="32">
        <f>SUM(D11,D17,D27,D37,D46,D53,D63,D71,)</f>
        <v>13677873.199999999</v>
      </c>
      <c r="E84" s="32">
        <f t="shared" ref="E84:O84" si="2">SUM(E11,E17,E27,E37,E46,E53,E63,E71,)</f>
        <v>15131903.869999999</v>
      </c>
      <c r="F84" s="32">
        <f t="shared" si="2"/>
        <v>16503932.789999999</v>
      </c>
      <c r="G84" s="32">
        <f t="shared" si="2"/>
        <v>28394925.620000001</v>
      </c>
      <c r="H84" s="32">
        <f t="shared" si="2"/>
        <v>26645119.870000001</v>
      </c>
      <c r="I84" s="32">
        <f t="shared" si="2"/>
        <v>24914613.080000002</v>
      </c>
      <c r="J84" s="32">
        <f t="shared" si="2"/>
        <v>28163603.140000001</v>
      </c>
      <c r="K84" s="32">
        <f t="shared" si="2"/>
        <v>23775377.879999999</v>
      </c>
      <c r="L84" s="32">
        <f t="shared" si="2"/>
        <v>0</v>
      </c>
      <c r="M84" s="32">
        <f t="shared" si="2"/>
        <v>0</v>
      </c>
      <c r="N84" s="32">
        <f t="shared" si="2"/>
        <v>0</v>
      </c>
      <c r="O84" s="32">
        <f t="shared" si="2"/>
        <v>0</v>
      </c>
      <c r="P84" s="33">
        <f t="shared" si="1"/>
        <v>177207349.44999999</v>
      </c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Rolando Rosario</cp:lastModifiedBy>
  <dcterms:created xsi:type="dcterms:W3CDTF">2021-07-29T18:58:50Z</dcterms:created>
  <dcterms:modified xsi:type="dcterms:W3CDTF">2021-12-13T05:23:18Z</dcterms:modified>
</cp:coreProperties>
</file>