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2024\Diciembre\Presupuesto\"/>
    </mc:Choice>
  </mc:AlternateContent>
  <bookViews>
    <workbookView xWindow="0" yWindow="0" windowWidth="15360" windowHeight="9315" firstSheet="1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33" i="3" l="1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<sst xmlns="http://schemas.openxmlformats.org/spreadsheetml/2006/main" count="287" uniqueCount="110">
  <si>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</si>
  <si>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</si>
  <si>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</si>
  <si>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</si>
  <si>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</si>
  <si>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</si>
  <si>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</si>
  <si>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</si>
  <si>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</si>
  <si>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</si>
  <si>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</si>
  <si>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</si>
  <si>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</si>
  <si>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</si>
  <si>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</si>
  <si>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</si>
  <si>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</si>
  <si>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</si>
  <si>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</si>
  <si>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</si>
  <si>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</si>
  <si>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</si>
  <si>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</si>
  <si>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</si>
  <si>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</si>
  <si>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</si>
  <si>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</si>
  <si>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</si>
  <si>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</si>
  <si>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</si>
  <si>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</si>
  <si>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</si>
  <si>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</si>
  <si>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</si>
  <si>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</si>
  <si>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</si>
  <si>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</si>
  <si>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</si>
  <si>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</si>
  <si>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</si>
  <si>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</si>
  <si>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</si>
  <si>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</si>
  <si>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</si>
  <si>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</si>
  <si>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</si>
  <si>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</si>
  <si>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</si>
  <si>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</si>
  <si>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</si>
  <si>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</si>
  <si>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</si>
  <si>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</si>
  <si>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</si>
  <si>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</si>
  <si>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</si>
  <si>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</si>
  <si>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</si>
  <si>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</si>
  <si>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</si>
  <si>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</si>
  <si>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</si>
  <si>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</si>
  <si>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</si>
  <si>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</si>
  <si>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</si>
  <si>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</si>
  <si>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</si>
  <si>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</si>
  <si>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</si>
  <si>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</si>
  <si>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</si>
  <si>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</si>
  <si>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</si>
  <si>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</si>
  <si>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</si>
  <si>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</si>
  <si>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</si>
  <si>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</si>
  <si>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</si>
  <si>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</si>
  <si>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</si>
  <si>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</si>
  <si>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</si>
  <si>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</si>
  <si>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</si>
  <si>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</si>
  <si>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</si>
  <si>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</si>
  <si>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</si>
  <si>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</si>
  <si>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</si>
  <si>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</si>
  <si>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</si>
  <si>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</si>
  <si>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</si>
  <si>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</si>
  <si>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</si>
  <si>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</si>
  <si>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</si>
  <si>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</si>
  <si>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</si>
  <si>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</si>
  <si>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</si>
  <si>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</si>
  <si>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</si>
  <si>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Digitado por:</t>
  </si>
  <si>
    <t>Luis M. Quiñones Rodríguez</t>
  </si>
  <si>
    <t>Fecha de registro hasta el 31 de Diciembre 2024</t>
  </si>
  <si>
    <t>Fecha de Imputación hasta el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</si>
</sst>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E82" sqref="E82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286729231</v>
      </c>
      <c r="D12" s="4">
        <f>SUM(D13:D17)</f>
        <v>16303194</v>
      </c>
      <c r="E12" s="7"/>
    </row>
    <row r="13" spans="1:15" x14ac:dyDescent="0.25">
      <c r="B13" s="5" t="s">
        <v>2</v>
      </c>
      <c r="C13" s="4">
        <f>'P2 Presupuesto Aprobado-Ejec '!B13</f>
        <v>224842595</v>
      </c>
      <c r="D13" s="4">
        <f>'P2 Presupuesto Aprobado-Ejec '!C13</f>
        <v>-2056</v>
      </c>
      <c r="E13" s="7"/>
    </row>
    <row r="14" spans="1:15" x14ac:dyDescent="0.25">
      <c r="B14" s="5" t="s">
        <v>3</v>
      </c>
      <c r="C14" s="4">
        <f>'P2 Presupuesto Aprobado-Ejec '!B14</f>
        <v>32428663</v>
      </c>
      <c r="D14" s="4">
        <f>'P2 Presupuesto Aprobado-Ejec '!C14</f>
        <v>17039956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29457973</v>
      </c>
      <c r="D17" s="4">
        <f>'P2 Presupuesto Aprobado-Ejec '!C17</f>
        <v>-734706</v>
      </c>
      <c r="E17" s="7"/>
    </row>
    <row r="18" spans="2:5" x14ac:dyDescent="0.25">
      <c r="B18" s="3" t="s">
        <v>7</v>
      </c>
      <c r="C18" s="4">
        <f>'P2 Presupuesto Aprobado-Ejec '!B18</f>
        <v>47559620</v>
      </c>
      <c r="D18" s="4">
        <f>SUM(D19:D27)</f>
        <v>-7688121.4500000011</v>
      </c>
      <c r="E18" s="7"/>
    </row>
    <row r="19" spans="2:5" x14ac:dyDescent="0.25">
      <c r="B19" s="5" t="s">
        <v>8</v>
      </c>
      <c r="C19" s="4">
        <f>'P2 Presupuesto Aprobado-Ejec '!B19</f>
        <v>5669040</v>
      </c>
      <c r="D19" s="4">
        <f>'P2 Presupuesto Aprobado-Ejec '!C19</f>
        <v>525648.36</v>
      </c>
      <c r="E19" s="7"/>
    </row>
    <row r="20" spans="2:5" x14ac:dyDescent="0.25">
      <c r="B20" s="5" t="s">
        <v>9</v>
      </c>
      <c r="C20" s="4">
        <f>'P2 Presupuesto Aprobado-Ejec '!B20</f>
        <v>2205000</v>
      </c>
      <c r="D20" s="4">
        <f>'P2 Presupuesto Aprobado-Ejec '!C20</f>
        <v>-546718.66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600000</v>
      </c>
      <c r="D22" s="4">
        <f>'P2 Presupuesto Aprobado-Ejec '!C22</f>
        <v>-544633.35</v>
      </c>
      <c r="E22" s="7"/>
    </row>
    <row r="23" spans="2:5" x14ac:dyDescent="0.25">
      <c r="B23" s="5" t="s">
        <v>12</v>
      </c>
      <c r="C23" s="4">
        <f>'P2 Presupuesto Aprobado-Ejec '!B23</f>
        <v>15694078</v>
      </c>
      <c r="D23" s="4">
        <f>'P2 Presupuesto Aprobado-Ejec '!C23</f>
        <v>-392382.05</v>
      </c>
    </row>
    <row r="24" spans="2:5" x14ac:dyDescent="0.25">
      <c r="B24" s="5" t="s">
        <v>13</v>
      </c>
      <c r="C24" s="4">
        <f>'P2 Presupuesto Aprobado-Ejec '!B24</f>
        <v>4291992</v>
      </c>
      <c r="D24" s="4">
        <f>'P2 Presupuesto Aprobado-Ejec '!C24</f>
        <v>-421165.86</v>
      </c>
    </row>
    <row r="25" spans="2:5" x14ac:dyDescent="0.25">
      <c r="B25" s="5" t="s">
        <v>14</v>
      </c>
      <c r="C25" s="4">
        <f>'P2 Presupuesto Aprobado-Ejec '!B25</f>
        <v>3705000</v>
      </c>
      <c r="D25" s="4">
        <f>'P2 Presupuesto Aprobado-Ejec '!C25</f>
        <v>-695475</v>
      </c>
    </row>
    <row r="26" spans="2:5" x14ac:dyDescent="0.25">
      <c r="B26" s="5" t="s">
        <v>15</v>
      </c>
      <c r="C26" s="4">
        <f>'P2 Presupuesto Aprobado-Ejec '!B26</f>
        <v>5508000</v>
      </c>
      <c r="D26" s="4">
        <f>'P2 Presupuesto Aprobado-Ejec '!C26</f>
        <v>-3045851.33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-2567543.56</v>
      </c>
    </row>
    <row r="28" spans="2:5" x14ac:dyDescent="0.25">
      <c r="B28" s="3" t="s">
        <v>17</v>
      </c>
      <c r="C28" s="4">
        <f>'P2 Presupuesto Aprobado-Ejec '!B28</f>
        <v>54957666</v>
      </c>
      <c r="D28" s="4">
        <f>SUM(D29:D37)</f>
        <v>1470493.4499999997</v>
      </c>
    </row>
    <row r="29" spans="2:5" x14ac:dyDescent="0.25">
      <c r="B29" s="5" t="s">
        <v>18</v>
      </c>
      <c r="C29" s="4">
        <f>'P2 Presupuesto Aprobado-Ejec '!B29</f>
        <v>7655000</v>
      </c>
      <c r="D29" s="4">
        <f>'P2 Presupuesto Aprobado-Ejec '!C29</f>
        <v>-1254352.24</v>
      </c>
    </row>
    <row r="30" spans="2:5" x14ac:dyDescent="0.25">
      <c r="B30" s="5" t="s">
        <v>19</v>
      </c>
      <c r="C30" s="4">
        <f>'P2 Presupuesto Aprobado-Ejec '!B30</f>
        <v>1300000</v>
      </c>
      <c r="D30" s="4">
        <f>'P2 Presupuesto Aprobado-Ejec '!C30</f>
        <v>404894.14</v>
      </c>
    </row>
    <row r="31" spans="2:5" x14ac:dyDescent="0.25">
      <c r="B31" s="5" t="s">
        <v>20</v>
      </c>
      <c r="C31" s="4">
        <f>'P2 Presupuesto Aprobado-Ejec '!B31</f>
        <v>765000</v>
      </c>
      <c r="D31" s="4">
        <f>'P2 Presupuesto Aprobado-Ejec '!C31</f>
        <v>512004.99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-830</v>
      </c>
    </row>
    <row r="33" spans="2:4" x14ac:dyDescent="0.25">
      <c r="B33" s="5" t="s">
        <v>22</v>
      </c>
      <c r="C33" s="4">
        <f>'P2 Presupuesto Aprobado-Ejec '!B33</f>
        <v>2860000</v>
      </c>
      <c r="D33" s="4">
        <f>'P2 Presupuesto Aprobado-Ejec '!C33</f>
        <v>-1074087.54</v>
      </c>
    </row>
    <row r="34" spans="2:4" x14ac:dyDescent="0.25">
      <c r="B34" s="5" t="s">
        <v>23</v>
      </c>
      <c r="C34" s="4">
        <f>'P2 Presupuesto Aprobado-Ejec '!B34</f>
        <v>6222500</v>
      </c>
      <c r="D34" s="4">
        <f>'P2 Presupuesto Aprobado-Ejec '!C34</f>
        <v>3519487.51</v>
      </c>
    </row>
    <row r="35" spans="2:4" x14ac:dyDescent="0.25">
      <c r="B35" s="5" t="s">
        <v>24</v>
      </c>
      <c r="C35" s="4">
        <f>'P2 Presupuesto Aprobado-Ejec '!B35</f>
        <v>28212166</v>
      </c>
      <c r="D35" s="4">
        <f>'P2 Presupuesto Aprobado-Ejec '!C35</f>
        <v>-4805889.62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7942000</v>
      </c>
      <c r="D37" s="4">
        <f>'P2 Presupuesto Aprobado-Ejec '!C37</f>
        <v>4169266.21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2889261</v>
      </c>
      <c r="D54" s="4">
        <f>SUM(D55:D63)</f>
        <v>4086477.9999999995</v>
      </c>
    </row>
    <row r="55" spans="2:4" x14ac:dyDescent="0.25">
      <c r="B55" s="5" t="s">
        <v>44</v>
      </c>
      <c r="C55" s="4">
        <f>'P2 Presupuesto Aprobado-Ejec '!B55</f>
        <v>1260000</v>
      </c>
      <c r="D55" s="4">
        <f>'P2 Presupuesto Aprobado-Ejec '!C55</f>
        <v>948818.34</v>
      </c>
    </row>
    <row r="56" spans="2:4" x14ac:dyDescent="0.25">
      <c r="B56" s="5" t="s">
        <v>45</v>
      </c>
      <c r="C56" s="4">
        <f>'P2 Presupuesto Aprobado-Ejec '!B56</f>
        <v>150000</v>
      </c>
      <c r="D56" s="4">
        <f>'P2 Presupuesto Aprobado-Ejec '!C56</f>
        <v>-114600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25">
      <c r="B59" s="5" t="s">
        <v>48</v>
      </c>
      <c r="C59" s="4">
        <f>'P2 Presupuesto Aprobado-Ejec '!B59</f>
        <v>1379261</v>
      </c>
      <c r="D59" s="4">
        <f>'P2 Presupuesto Aprobado-Ejec '!C59</f>
        <v>3267259.65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65000.01</v>
      </c>
    </row>
    <row r="63" spans="2:4" x14ac:dyDescent="0.25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392135778</v>
      </c>
      <c r="D85" s="29">
        <f>SUM(D12,D18,D28,D54)</f>
        <v>14172043.999999998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4"/>
  <sheetViews>
    <sheetView showGridLines="0" zoomScale="80" zoomScaleNormal="80" workbookViewId="0">
      <pane xSplit="2" ySplit="11" topLeftCell="C75" activePane="bottomRight" state="frozen"/>
      <selection pane="topRight" activeCell="C1" sqref="C1"/>
      <selection pane="bottomLeft" activeCell="A12" sqref="A12"/>
      <selection pane="bottomRight" activeCell="A96" sqref="A96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286729231</v>
      </c>
      <c r="C12" s="23">
        <f t="shared" ref="C12:O12" si="0">SUM(C13,C14,C15,C16,C17)</f>
        <v>16303194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21545356.340000004</v>
      </c>
      <c r="L12" s="23">
        <f t="shared" si="0"/>
        <v>18194813.57</v>
      </c>
      <c r="M12" s="23">
        <f t="shared" si="0"/>
        <v>30878871.259999998</v>
      </c>
      <c r="N12" s="23">
        <f t="shared" si="0"/>
        <v>34719837.869999997</v>
      </c>
      <c r="O12" s="23">
        <f t="shared" si="0"/>
        <v>45461554</v>
      </c>
      <c r="P12" s="22">
        <f t="shared" ref="P12:P75" si="1">SUM(D12,E12,F12,G12,H12,I12,J12,K12,L12,M12,N12,O12)</f>
        <v>300927213.66999996</v>
      </c>
    </row>
    <row r="13" spans="1:17" x14ac:dyDescent="0.25">
      <c r="A13" s="5" t="s">
        <v>2</v>
      </c>
      <c r="B13" s="24">
        <v>224842595</v>
      </c>
      <c r="C13" s="24">
        <v>-2056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>
        <v>18839790.350000001</v>
      </c>
      <c r="L13" s="24">
        <v>15528194.029999999</v>
      </c>
      <c r="M13" s="24">
        <v>15545425.779999999</v>
      </c>
      <c r="N13" s="24">
        <v>29345798.079999998</v>
      </c>
      <c r="O13" s="24">
        <v>26539864.34</v>
      </c>
      <c r="P13" s="22">
        <f t="shared" si="1"/>
        <v>222865333.97</v>
      </c>
    </row>
    <row r="14" spans="1:17" x14ac:dyDescent="0.25">
      <c r="A14" s="5" t="s">
        <v>3</v>
      </c>
      <c r="B14" s="24">
        <v>32428663</v>
      </c>
      <c r="C14" s="24">
        <v>17039956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>
        <v>280000</v>
      </c>
      <c r="L14" s="24">
        <v>280000</v>
      </c>
      <c r="M14" s="24">
        <v>13234311.970000001</v>
      </c>
      <c r="N14" s="24">
        <v>3071946.09</v>
      </c>
      <c r="O14" s="24">
        <v>16531330.49</v>
      </c>
      <c r="P14" s="22">
        <f t="shared" si="1"/>
        <v>49338616.939999998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29457973</v>
      </c>
      <c r="C17" s="24">
        <v>-734706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>
        <v>2425565.9900000002</v>
      </c>
      <c r="L17" s="24">
        <v>2386619.54</v>
      </c>
      <c r="M17" s="24">
        <v>2099133.5099999998</v>
      </c>
      <c r="N17" s="24">
        <v>2302093.7000000002</v>
      </c>
      <c r="O17" s="24">
        <v>2390359.17</v>
      </c>
      <c r="P17" s="22">
        <f t="shared" si="1"/>
        <v>28723262.759999998</v>
      </c>
    </row>
    <row r="18" spans="1:16" x14ac:dyDescent="0.25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-7688121.4500000011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2828855.98</v>
      </c>
      <c r="L18" s="23">
        <f>SUM(L19,L20,L21,L22,L23,L24,L25,L26,L27)</f>
        <v>2508732.56</v>
      </c>
      <c r="M18" s="23">
        <f t="shared" si="2"/>
        <v>3710064.88</v>
      </c>
      <c r="N18" s="23">
        <f t="shared" si="2"/>
        <v>3305144.36</v>
      </c>
      <c r="O18" s="23">
        <f t="shared" si="2"/>
        <v>5051015.1399999997</v>
      </c>
      <c r="P18" s="22">
        <f t="shared" si="1"/>
        <v>38506428.989999995</v>
      </c>
    </row>
    <row r="19" spans="1:16" x14ac:dyDescent="0.25">
      <c r="A19" s="5" t="s">
        <v>8</v>
      </c>
      <c r="B19" s="24">
        <v>5669040</v>
      </c>
      <c r="C19" s="24">
        <v>525648.36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>
        <v>494263.74</v>
      </c>
      <c r="L19" s="24">
        <v>546855.93000000005</v>
      </c>
      <c r="M19" s="24">
        <v>1150354.78</v>
      </c>
      <c r="N19" s="24">
        <v>271260.15999999997</v>
      </c>
      <c r="O19" s="24">
        <v>378784.02</v>
      </c>
      <c r="P19" s="22">
        <f t="shared" si="1"/>
        <v>5683629.6199999992</v>
      </c>
    </row>
    <row r="20" spans="1:16" x14ac:dyDescent="0.25">
      <c r="A20" s="5" t="s">
        <v>9</v>
      </c>
      <c r="B20" s="24">
        <v>2205000</v>
      </c>
      <c r="C20" s="24">
        <v>-546718.66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>
        <v>166980.01</v>
      </c>
      <c r="L20" s="24">
        <v>166979.99</v>
      </c>
      <c r="M20" s="24">
        <v>16980</v>
      </c>
      <c r="N20" s="24">
        <v>193980</v>
      </c>
      <c r="O20" s="24">
        <v>382652</v>
      </c>
      <c r="P20" s="22">
        <f t="shared" si="1"/>
        <v>1646432.04</v>
      </c>
    </row>
    <row r="21" spans="1:16" x14ac:dyDescent="0.25">
      <c r="A21" s="5" t="s">
        <v>10</v>
      </c>
      <c r="B21" s="24">
        <v>2100000</v>
      </c>
      <c r="C21" s="24">
        <v>0</v>
      </c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>
        <v>90500</v>
      </c>
      <c r="N21" s="24"/>
      <c r="O21" s="24">
        <v>481798.42</v>
      </c>
      <c r="P21" s="22">
        <f t="shared" si="1"/>
        <v>1971175.92</v>
      </c>
    </row>
    <row r="22" spans="1:16" x14ac:dyDescent="0.25">
      <c r="A22" s="5" t="s">
        <v>11</v>
      </c>
      <c r="B22" s="24">
        <v>600000</v>
      </c>
      <c r="C22" s="24">
        <v>-544633.35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v>49000</v>
      </c>
      <c r="O22" s="24"/>
      <c r="P22" s="22">
        <f t="shared" si="1"/>
        <v>49000</v>
      </c>
    </row>
    <row r="23" spans="1:16" x14ac:dyDescent="0.25">
      <c r="A23" s="5" t="s">
        <v>12</v>
      </c>
      <c r="B23" s="24">
        <v>15694078</v>
      </c>
      <c r="C23" s="24">
        <v>-392382.05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>
        <v>1141922.08</v>
      </c>
      <c r="L23" s="24">
        <v>974618.1</v>
      </c>
      <c r="M23" s="24">
        <v>1462601.1</v>
      </c>
      <c r="N23" s="24">
        <v>1392909.17</v>
      </c>
      <c r="O23" s="24">
        <v>1630643.43</v>
      </c>
      <c r="P23" s="22">
        <f t="shared" si="1"/>
        <v>15051270.539999999</v>
      </c>
    </row>
    <row r="24" spans="1:16" x14ac:dyDescent="0.25">
      <c r="A24" s="5" t="s">
        <v>13</v>
      </c>
      <c r="B24" s="24">
        <v>4291992</v>
      </c>
      <c r="C24" s="24">
        <v>-421165.86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>
        <v>169808.61</v>
      </c>
      <c r="L24" s="24"/>
      <c r="M24" s="24">
        <v>221672</v>
      </c>
      <c r="N24" s="24">
        <v>94234</v>
      </c>
      <c r="O24" s="24">
        <v>779582.36</v>
      </c>
      <c r="P24" s="22">
        <f t="shared" si="1"/>
        <v>3870825.55</v>
      </c>
    </row>
    <row r="25" spans="1:16" x14ac:dyDescent="0.25">
      <c r="A25" s="5" t="s">
        <v>14</v>
      </c>
      <c r="B25" s="24">
        <v>3705000</v>
      </c>
      <c r="C25" s="24">
        <v>-695475</v>
      </c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>
        <v>249725</v>
      </c>
      <c r="L25" s="24">
        <v>249050</v>
      </c>
      <c r="M25" s="24">
        <v>249030</v>
      </c>
      <c r="N25" s="24">
        <v>237384.98</v>
      </c>
      <c r="O25" s="24">
        <v>496150</v>
      </c>
      <c r="P25" s="22">
        <f t="shared" si="1"/>
        <v>2981199.92</v>
      </c>
    </row>
    <row r="26" spans="1:16" x14ac:dyDescent="0.25">
      <c r="A26" s="5" t="s">
        <v>15</v>
      </c>
      <c r="B26" s="24">
        <v>5508000</v>
      </c>
      <c r="C26" s="24">
        <v>-3045851.33</v>
      </c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>
        <v>204484.54</v>
      </c>
      <c r="L26" s="24">
        <v>204484.54</v>
      </c>
      <c r="M26" s="24">
        <v>150000</v>
      </c>
      <c r="N26" s="24">
        <v>404484.55</v>
      </c>
      <c r="O26" s="24">
        <v>530294.91</v>
      </c>
      <c r="P26" s="22">
        <f t="shared" si="1"/>
        <v>2340006.7000000002</v>
      </c>
    </row>
    <row r="27" spans="1:16" x14ac:dyDescent="0.25">
      <c r="A27" s="5" t="s">
        <v>16</v>
      </c>
      <c r="B27" s="24">
        <v>7786510</v>
      </c>
      <c r="C27" s="24">
        <v>-2567543.56</v>
      </c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>
        <v>401672</v>
      </c>
      <c r="L27" s="24">
        <v>366744</v>
      </c>
      <c r="M27" s="24">
        <v>368927</v>
      </c>
      <c r="N27" s="24">
        <v>661891.5</v>
      </c>
      <c r="O27" s="24">
        <v>371110</v>
      </c>
      <c r="P27" s="22">
        <f t="shared" si="1"/>
        <v>4912888.7</v>
      </c>
    </row>
    <row r="28" spans="1:16" x14ac:dyDescent="0.25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1470493.4499999997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5785803.2799999993</v>
      </c>
      <c r="L28" s="23">
        <f t="shared" si="3"/>
        <v>5988021.7000000002</v>
      </c>
      <c r="M28" s="23">
        <f t="shared" si="3"/>
        <v>5887966.2300000004</v>
      </c>
      <c r="N28" s="23">
        <f t="shared" si="3"/>
        <v>1750372.2000000002</v>
      </c>
      <c r="O28" s="23">
        <f t="shared" si="3"/>
        <v>8461733.0599999987</v>
      </c>
      <c r="P28" s="22">
        <f t="shared" si="1"/>
        <v>54539050.280000001</v>
      </c>
    </row>
    <row r="29" spans="1:16" x14ac:dyDescent="0.25">
      <c r="A29" s="5" t="s">
        <v>18</v>
      </c>
      <c r="B29" s="24">
        <v>7655000</v>
      </c>
      <c r="C29" s="24">
        <v>-1254352.24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>
        <v>346256.2</v>
      </c>
      <c r="L29" s="24">
        <v>1245897.7</v>
      </c>
      <c r="M29" s="24">
        <v>900945.5</v>
      </c>
      <c r="N29" s="24">
        <v>112624.88</v>
      </c>
      <c r="O29" s="24">
        <v>781299.97</v>
      </c>
      <c r="P29" s="22">
        <f t="shared" si="1"/>
        <v>6015195.1500000004</v>
      </c>
    </row>
    <row r="30" spans="1:16" x14ac:dyDescent="0.25">
      <c r="A30" s="5" t="s">
        <v>19</v>
      </c>
      <c r="B30" s="24">
        <v>1300000</v>
      </c>
      <c r="C30" s="24">
        <v>404894.14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>
        <v>1176420.5900000001</v>
      </c>
      <c r="P30" s="22">
        <f t="shared" si="1"/>
        <v>1671093.1</v>
      </c>
    </row>
    <row r="31" spans="1:16" x14ac:dyDescent="0.25">
      <c r="A31" s="5" t="s">
        <v>20</v>
      </c>
      <c r="B31" s="24">
        <v>765000</v>
      </c>
      <c r="C31" s="24">
        <v>512004.99</v>
      </c>
      <c r="D31" s="24"/>
      <c r="E31" s="24"/>
      <c r="F31" s="24"/>
      <c r="G31" s="24"/>
      <c r="H31" s="24"/>
      <c r="I31" s="24"/>
      <c r="J31" s="24"/>
      <c r="K31" s="24">
        <v>495750.87</v>
      </c>
      <c r="L31" s="24"/>
      <c r="M31" s="24"/>
      <c r="N31" s="24"/>
      <c r="O31" s="24">
        <v>581321.56999999995</v>
      </c>
      <c r="P31" s="22">
        <f t="shared" si="1"/>
        <v>1077072.44</v>
      </c>
    </row>
    <row r="32" spans="1:16" x14ac:dyDescent="0.25">
      <c r="A32" s="5" t="s">
        <v>21</v>
      </c>
      <c r="B32" s="24">
        <v>1000</v>
      </c>
      <c r="C32" s="24">
        <v>-830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2860000</v>
      </c>
      <c r="C33" s="24">
        <v>-1074087.54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>
        <v>1231920</v>
      </c>
      <c r="L33" s="24"/>
      <c r="M33" s="24"/>
      <c r="N33" s="24"/>
      <c r="O33" s="24">
        <v>266616.94</v>
      </c>
      <c r="P33" s="22">
        <f t="shared" si="1"/>
        <v>1734961.8399999999</v>
      </c>
    </row>
    <row r="34" spans="1:16" x14ac:dyDescent="0.25">
      <c r="A34" s="5" t="s">
        <v>23</v>
      </c>
      <c r="B34" s="24">
        <v>6222500</v>
      </c>
      <c r="C34" s="24">
        <v>3519487.51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>
        <v>839101.54</v>
      </c>
      <c r="L34" s="24">
        <v>1390533.3</v>
      </c>
      <c r="M34" s="24">
        <v>1847181.77</v>
      </c>
      <c r="N34" s="24"/>
      <c r="O34" s="24">
        <v>1357526.9</v>
      </c>
      <c r="P34" s="22">
        <f t="shared" si="1"/>
        <v>9466455.6699999999</v>
      </c>
    </row>
    <row r="35" spans="1:16" x14ac:dyDescent="0.25">
      <c r="A35" s="5" t="s">
        <v>24</v>
      </c>
      <c r="B35" s="24">
        <v>28212166</v>
      </c>
      <c r="C35" s="24">
        <v>-4805889.62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>
        <v>1895602.73</v>
      </c>
      <c r="L35" s="24">
        <v>1841898.11</v>
      </c>
      <c r="M35" s="24">
        <v>1703446.77</v>
      </c>
      <c r="N35" s="24">
        <v>1637747.32</v>
      </c>
      <c r="O35" s="24">
        <v>2179006.38</v>
      </c>
      <c r="P35" s="22">
        <f t="shared" si="1"/>
        <v>22729070.719999999</v>
      </c>
    </row>
    <row r="36" spans="1:16" x14ac:dyDescent="0.25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7942000</v>
      </c>
      <c r="C37" s="24">
        <v>4169266.21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>
        <v>977171.94</v>
      </c>
      <c r="L37" s="24">
        <v>1509692.59</v>
      </c>
      <c r="M37" s="24">
        <v>1436392.19</v>
      </c>
      <c r="N37" s="24"/>
      <c r="O37" s="24">
        <v>2119540.71</v>
      </c>
      <c r="P37" s="22">
        <f t="shared" si="1"/>
        <v>11845201.359999999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4086477.9999999995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55578</v>
      </c>
      <c r="L54" s="23">
        <f t="shared" si="6"/>
        <v>245817.60000000001</v>
      </c>
      <c r="M54" s="23">
        <f t="shared" si="6"/>
        <v>213419.51999999999</v>
      </c>
      <c r="N54" s="23">
        <f t="shared" si="6"/>
        <v>0</v>
      </c>
      <c r="O54" s="23">
        <f t="shared" si="6"/>
        <v>2774313.83</v>
      </c>
      <c r="P54" s="22">
        <f t="shared" si="1"/>
        <v>6597123.1199999992</v>
      </c>
    </row>
    <row r="55" spans="1:16" x14ac:dyDescent="0.25">
      <c r="A55" s="5" t="s">
        <v>44</v>
      </c>
      <c r="B55" s="24">
        <v>1260000</v>
      </c>
      <c r="C55" s="24">
        <v>948818.34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>
        <v>55578</v>
      </c>
      <c r="L55" s="24">
        <v>25488</v>
      </c>
      <c r="M55" s="24"/>
      <c r="N55" s="24"/>
      <c r="O55" s="24">
        <v>1052671.25</v>
      </c>
      <c r="P55" s="22">
        <f t="shared" si="1"/>
        <v>1892238.75</v>
      </c>
    </row>
    <row r="56" spans="1:16" x14ac:dyDescent="0.25">
      <c r="A56" s="5" t="s">
        <v>45</v>
      </c>
      <c r="B56" s="24">
        <v>150000</v>
      </c>
      <c r="C56" s="24">
        <v>-114600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25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25">
      <c r="A59" s="5" t="s">
        <v>48</v>
      </c>
      <c r="B59" s="24">
        <v>1379261</v>
      </c>
      <c r="C59" s="24">
        <v>3267259.65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>
        <v>220329.60000000001</v>
      </c>
      <c r="M59" s="24">
        <v>213419.51999999999</v>
      </c>
      <c r="N59" s="24"/>
      <c r="O59" s="24">
        <v>1721642.58</v>
      </c>
      <c r="P59" s="22">
        <f t="shared" si="1"/>
        <v>4619898.58</v>
      </c>
    </row>
    <row r="60" spans="1:16" x14ac:dyDescent="0.25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>
        <v>65000.01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25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14172043.999999998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30215593.600000001</v>
      </c>
      <c r="L85" s="29">
        <f t="shared" si="11"/>
        <v>26937385.43</v>
      </c>
      <c r="M85" s="29">
        <f t="shared" si="11"/>
        <v>40690321.890000008</v>
      </c>
      <c r="N85" s="29">
        <f t="shared" si="11"/>
        <v>39775354.43</v>
      </c>
      <c r="O85" s="29">
        <f t="shared" si="11"/>
        <v>61748616.030000001</v>
      </c>
      <c r="P85" s="29">
        <f t="shared" si="11"/>
        <v>400569816.05999994</v>
      </c>
    </row>
    <row r="86" spans="1:16" x14ac:dyDescent="0.25">
      <c r="A86" s="5" t="s">
        <v>104</v>
      </c>
    </row>
    <row r="87" spans="1:16" x14ac:dyDescent="0.25">
      <c r="A87" s="5" t="s">
        <v>108</v>
      </c>
    </row>
    <row r="88" spans="1:16" x14ac:dyDescent="0.25">
      <c r="A88" s="5" t="s">
        <v>109</v>
      </c>
    </row>
    <row r="91" spans="1:16" x14ac:dyDescent="0.25">
      <c r="A91" t="s">
        <v>106</v>
      </c>
    </row>
    <row r="92" spans="1:16" x14ac:dyDescent="0.25">
      <c r="A92" s="27" t="s">
        <v>107</v>
      </c>
    </row>
    <row r="93" spans="1:16" x14ac:dyDescent="0.25">
      <c r="A93" t="s">
        <v>100</v>
      </c>
    </row>
    <row r="103" spans="1:1" x14ac:dyDescent="0.25">
      <c r="A103" s="27" t="s">
        <v>101</v>
      </c>
    </row>
    <row r="104" spans="1:1" x14ac:dyDescent="0.25">
      <c r="A104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abSelected="1" topLeftCell="G58" zoomScale="70" zoomScaleNormal="70" workbookViewId="0">
      <selection activeCell="C7" sqref="C7:P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9" width="20.28515625" customWidth="1"/>
    <col min="10" max="10" width="19.7109375" customWidth="1"/>
    <col min="11" max="11" width="19.28515625" customWidth="1"/>
    <col min="12" max="12" width="21" customWidth="1"/>
    <col min="13" max="13" width="19.42578125" customWidth="1"/>
    <col min="14" max="14" width="18.5703125" customWidth="1"/>
    <col min="15" max="15" width="19.140625" customWidth="1"/>
    <col min="16" max="16" width="21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21545356.340000004</v>
      </c>
      <c r="L11" s="23">
        <f>'P2 Presupuesto Aprobado-Ejec '!L12</f>
        <v>18194813.57</v>
      </c>
      <c r="M11" s="23">
        <f>'P2 Presupuesto Aprobado-Ejec '!M12</f>
        <v>30878871.259999998</v>
      </c>
      <c r="N11" s="23">
        <f>'P2 Presupuesto Aprobado-Ejec '!N12</f>
        <v>34719837.869999997</v>
      </c>
      <c r="O11" s="23">
        <f>'P2 Presupuesto Aprobado-Ejec '!O12</f>
        <v>45461554</v>
      </c>
      <c r="P11" s="24">
        <f>SUM(D11:O11)</f>
        <v>300927213.66999996</v>
      </c>
    </row>
    <row r="12" spans="3:17" x14ac:dyDescent="0.25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18839790.350000001</v>
      </c>
      <c r="L12" s="24">
        <f>'P2 Presupuesto Aprobado-Ejec '!L13</f>
        <v>15528194.029999999</v>
      </c>
      <c r="M12" s="24">
        <f>'P2 Presupuesto Aprobado-Ejec '!M13</f>
        <v>15545425.779999999</v>
      </c>
      <c r="N12" s="24">
        <f>'P2 Presupuesto Aprobado-Ejec '!N13</f>
        <v>29345798.079999998</v>
      </c>
      <c r="O12" s="24">
        <f>'P2 Presupuesto Aprobado-Ejec '!O13</f>
        <v>26539864.34</v>
      </c>
      <c r="P12" s="24">
        <f t="shared" ref="P12:P75" si="0">SUM(D12:O12)</f>
        <v>222865333.97</v>
      </c>
    </row>
    <row r="13" spans="3:17" x14ac:dyDescent="0.25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280000</v>
      </c>
      <c r="L13" s="24">
        <f>'P2 Presupuesto Aprobado-Ejec '!L14</f>
        <v>280000</v>
      </c>
      <c r="M13" s="24">
        <f>'P2 Presupuesto Aprobado-Ejec '!M14</f>
        <v>13234311.970000001</v>
      </c>
      <c r="N13" s="24">
        <f>'P2 Presupuesto Aprobado-Ejec '!N14</f>
        <v>3071946.09</v>
      </c>
      <c r="O13" s="24">
        <f>'P2 Presupuesto Aprobado-Ejec '!O14</f>
        <v>16531330.49</v>
      </c>
      <c r="P13" s="24">
        <f t="shared" si="0"/>
        <v>49338616.939999998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2425565.9900000002</v>
      </c>
      <c r="L16" s="24">
        <f>'P2 Presupuesto Aprobado-Ejec '!L17</f>
        <v>2386619.54</v>
      </c>
      <c r="M16" s="24">
        <f>'P2 Presupuesto Aprobado-Ejec '!M17</f>
        <v>2099133.5099999998</v>
      </c>
      <c r="N16" s="24">
        <f>'P2 Presupuesto Aprobado-Ejec '!N17</f>
        <v>2302093.7000000002</v>
      </c>
      <c r="O16" s="24">
        <f>'P2 Presupuesto Aprobado-Ejec '!O17</f>
        <v>2390359.17</v>
      </c>
      <c r="P16" s="24">
        <f t="shared" si="0"/>
        <v>28723262.759999998</v>
      </c>
    </row>
    <row r="17" spans="3:16" x14ac:dyDescent="0.25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2828855.98</v>
      </c>
      <c r="L17" s="23">
        <f>'P2 Presupuesto Aprobado-Ejec '!L18</f>
        <v>2508732.56</v>
      </c>
      <c r="M17" s="23">
        <f>'P2 Presupuesto Aprobado-Ejec '!M18</f>
        <v>3710064.88</v>
      </c>
      <c r="N17" s="23">
        <f>'P2 Presupuesto Aprobado-Ejec '!N18</f>
        <v>3305144.36</v>
      </c>
      <c r="O17" s="23">
        <f>'P2 Presupuesto Aprobado-Ejec '!O18</f>
        <v>5051015.1399999997</v>
      </c>
      <c r="P17" s="24">
        <f t="shared" si="0"/>
        <v>38506428.989999995</v>
      </c>
    </row>
    <row r="18" spans="3:16" x14ac:dyDescent="0.25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494263.74</v>
      </c>
      <c r="L18" s="24">
        <f>'P2 Presupuesto Aprobado-Ejec '!L19</f>
        <v>546855.93000000005</v>
      </c>
      <c r="M18" s="24">
        <f>'P2 Presupuesto Aprobado-Ejec '!M19</f>
        <v>1150354.78</v>
      </c>
      <c r="N18" s="24">
        <f>'P2 Presupuesto Aprobado-Ejec '!N19</f>
        <v>271260.15999999997</v>
      </c>
      <c r="O18" s="24">
        <f>'P2 Presupuesto Aprobado-Ejec '!O19</f>
        <v>378784.02</v>
      </c>
      <c r="P18" s="24">
        <f t="shared" si="0"/>
        <v>5683629.6199999992</v>
      </c>
    </row>
    <row r="19" spans="3:16" x14ac:dyDescent="0.25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166980.01</v>
      </c>
      <c r="L19" s="24">
        <f>'P2 Presupuesto Aprobado-Ejec '!L20</f>
        <v>166979.99</v>
      </c>
      <c r="M19" s="24">
        <f>'P2 Presupuesto Aprobado-Ejec '!M20</f>
        <v>16980</v>
      </c>
      <c r="N19" s="24">
        <f>'P2 Presupuesto Aprobado-Ejec '!N20</f>
        <v>193980</v>
      </c>
      <c r="O19" s="24">
        <f>'P2 Presupuesto Aprobado-Ejec '!O20</f>
        <v>382652</v>
      </c>
      <c r="P19" s="24">
        <f t="shared" si="0"/>
        <v>1646432.04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90500</v>
      </c>
      <c r="N20" s="24">
        <f>'P2 Presupuesto Aprobado-Ejec '!N21</f>
        <v>0</v>
      </c>
      <c r="O20" s="24">
        <f>'P2 Presupuesto Aprobado-Ejec '!O21</f>
        <v>481798.42</v>
      </c>
      <c r="P20" s="24">
        <f t="shared" si="0"/>
        <v>1971175.92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49000</v>
      </c>
      <c r="O21" s="24">
        <f>'P2 Presupuesto Aprobado-Ejec '!O22</f>
        <v>0</v>
      </c>
      <c r="P21" s="24">
        <f t="shared" si="0"/>
        <v>49000</v>
      </c>
    </row>
    <row r="22" spans="3:16" x14ac:dyDescent="0.25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1141922.08</v>
      </c>
      <c r="L22" s="24">
        <f>'P2 Presupuesto Aprobado-Ejec '!L23</f>
        <v>974618.1</v>
      </c>
      <c r="M22" s="24">
        <f>'P2 Presupuesto Aprobado-Ejec '!M23</f>
        <v>1462601.1</v>
      </c>
      <c r="N22" s="24">
        <f>'P2 Presupuesto Aprobado-Ejec '!N23</f>
        <v>1392909.17</v>
      </c>
      <c r="O22" s="24">
        <f>'P2 Presupuesto Aprobado-Ejec '!O23</f>
        <v>1630643.43</v>
      </c>
      <c r="P22" s="24">
        <f t="shared" si="0"/>
        <v>15051270.539999999</v>
      </c>
    </row>
    <row r="23" spans="3:16" x14ac:dyDescent="0.25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169808.61</v>
      </c>
      <c r="L23" s="24">
        <f>'P2 Presupuesto Aprobado-Ejec '!L24</f>
        <v>0</v>
      </c>
      <c r="M23" s="24">
        <f>'P2 Presupuesto Aprobado-Ejec '!M24</f>
        <v>221672</v>
      </c>
      <c r="N23" s="24">
        <f>'P2 Presupuesto Aprobado-Ejec '!N24</f>
        <v>94234</v>
      </c>
      <c r="O23" s="24">
        <f>'P2 Presupuesto Aprobado-Ejec '!O24</f>
        <v>779582.36</v>
      </c>
      <c r="P23" s="24">
        <f t="shared" si="0"/>
        <v>3870825.55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249725</v>
      </c>
      <c r="L24" s="24">
        <f>'P2 Presupuesto Aprobado-Ejec '!L25</f>
        <v>249050</v>
      </c>
      <c r="M24" s="24">
        <f>'P2 Presupuesto Aprobado-Ejec '!M25</f>
        <v>249030</v>
      </c>
      <c r="N24" s="24">
        <f>'P2 Presupuesto Aprobado-Ejec '!N25</f>
        <v>237384.98</v>
      </c>
      <c r="O24" s="24">
        <f>'P2 Presupuesto Aprobado-Ejec '!O25</f>
        <v>496150</v>
      </c>
      <c r="P24" s="24">
        <f t="shared" si="0"/>
        <v>2981199.92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204484.54</v>
      </c>
      <c r="L25" s="24">
        <f>'P2 Presupuesto Aprobado-Ejec '!L26</f>
        <v>204484.54</v>
      </c>
      <c r="M25" s="24">
        <f>'P2 Presupuesto Aprobado-Ejec '!M26</f>
        <v>150000</v>
      </c>
      <c r="N25" s="24">
        <f>'P2 Presupuesto Aprobado-Ejec '!N26</f>
        <v>404484.55</v>
      </c>
      <c r="O25" s="24">
        <f>'P2 Presupuesto Aprobado-Ejec '!O26</f>
        <v>530294.91</v>
      </c>
      <c r="P25" s="24">
        <f t="shared" si="0"/>
        <v>2340006.7000000002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401672</v>
      </c>
      <c r="L26" s="24">
        <f>'P2 Presupuesto Aprobado-Ejec '!L27</f>
        <v>366744</v>
      </c>
      <c r="M26" s="24">
        <f>'P2 Presupuesto Aprobado-Ejec '!M27</f>
        <v>368927</v>
      </c>
      <c r="N26" s="24">
        <f>'P2 Presupuesto Aprobado-Ejec '!N27</f>
        <v>661891.5</v>
      </c>
      <c r="O26" s="24">
        <f>'P2 Presupuesto Aprobado-Ejec '!O27</f>
        <v>371110</v>
      </c>
      <c r="P26" s="24">
        <f t="shared" si="0"/>
        <v>4912888.7</v>
      </c>
    </row>
    <row r="27" spans="3:16" x14ac:dyDescent="0.25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5785803.2799999993</v>
      </c>
      <c r="L27" s="23">
        <f>'P2 Presupuesto Aprobado-Ejec '!L28</f>
        <v>5988021.7000000002</v>
      </c>
      <c r="M27" s="23">
        <f>'P2 Presupuesto Aprobado-Ejec '!M28</f>
        <v>5887966.2300000004</v>
      </c>
      <c r="N27" s="23">
        <f>'P2 Presupuesto Aprobado-Ejec '!N28</f>
        <v>1750372.2000000002</v>
      </c>
      <c r="O27" s="23">
        <f>'P2 Presupuesto Aprobado-Ejec '!O28</f>
        <v>8461733.0599999987</v>
      </c>
      <c r="P27" s="24">
        <f t="shared" si="0"/>
        <v>54539050.280000001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346256.2</v>
      </c>
      <c r="L28" s="24">
        <f>'P2 Presupuesto Aprobado-Ejec '!L29</f>
        <v>1245897.7</v>
      </c>
      <c r="M28" s="24">
        <f>'P2 Presupuesto Aprobado-Ejec '!M29</f>
        <v>900945.5</v>
      </c>
      <c r="N28" s="24">
        <f>'P2 Presupuesto Aprobado-Ejec '!N29</f>
        <v>112624.88</v>
      </c>
      <c r="O28" s="24">
        <f>'P2 Presupuesto Aprobado-Ejec '!O29</f>
        <v>781299.97</v>
      </c>
      <c r="P28" s="24">
        <f t="shared" si="0"/>
        <v>6015195.1500000004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1176420.5900000001</v>
      </c>
      <c r="P29" s="24">
        <f t="shared" si="0"/>
        <v>1671093.1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495750.87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581321.56999999995</v>
      </c>
      <c r="P30" s="24">
        <f t="shared" si="0"/>
        <v>1077072.44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1231920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266616.94</v>
      </c>
      <c r="P32" s="24">
        <f t="shared" si="0"/>
        <v>1734961.8399999999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839101.54</v>
      </c>
      <c r="L33" s="24">
        <f>'P2 Presupuesto Aprobado-Ejec '!L34</f>
        <v>1390533.3</v>
      </c>
      <c r="M33" s="24">
        <f>'P2 Presupuesto Aprobado-Ejec '!M34</f>
        <v>1847181.77</v>
      </c>
      <c r="N33" s="24">
        <f>'P2 Presupuesto Aprobado-Ejec '!N34</f>
        <v>0</v>
      </c>
      <c r="O33" s="24">
        <f>'P2 Presupuesto Aprobado-Ejec '!O34</f>
        <v>1357526.9</v>
      </c>
      <c r="P33" s="24">
        <f t="shared" si="0"/>
        <v>9466455.6699999999</v>
      </c>
    </row>
    <row r="34" spans="3:16" x14ac:dyDescent="0.25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1895602.73</v>
      </c>
      <c r="L34" s="24">
        <f>'P2 Presupuesto Aprobado-Ejec '!L35</f>
        <v>1841898.11</v>
      </c>
      <c r="M34" s="24">
        <f>'P2 Presupuesto Aprobado-Ejec '!M35</f>
        <v>1703446.77</v>
      </c>
      <c r="N34" s="24">
        <f>'P2 Presupuesto Aprobado-Ejec '!N35</f>
        <v>1637747.32</v>
      </c>
      <c r="O34" s="24">
        <f>'P2 Presupuesto Aprobado-Ejec '!O35</f>
        <v>2179006.38</v>
      </c>
      <c r="P34" s="24">
        <f t="shared" si="0"/>
        <v>22729070.719999999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977171.94</v>
      </c>
      <c r="L36" s="24">
        <f>'P2 Presupuesto Aprobado-Ejec '!L37</f>
        <v>1509692.59</v>
      </c>
      <c r="M36" s="24">
        <f>'P2 Presupuesto Aprobado-Ejec '!M37</f>
        <v>1436392.19</v>
      </c>
      <c r="N36" s="24">
        <f>'P2 Presupuesto Aprobado-Ejec '!N37</f>
        <v>0</v>
      </c>
      <c r="O36" s="24">
        <f>'P2 Presupuesto Aprobado-Ejec '!O37</f>
        <v>2119540.71</v>
      </c>
      <c r="P36" s="24">
        <f t="shared" si="0"/>
        <v>11845201.359999999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55578</v>
      </c>
      <c r="L53" s="23">
        <f>'P2 Presupuesto Aprobado-Ejec '!L54</f>
        <v>245817.60000000001</v>
      </c>
      <c r="M53" s="23">
        <f>'P2 Presupuesto Aprobado-Ejec '!M54</f>
        <v>213419.51999999999</v>
      </c>
      <c r="N53" s="23">
        <f>'P2 Presupuesto Aprobado-Ejec '!N54</f>
        <v>0</v>
      </c>
      <c r="O53" s="23">
        <f>'P2 Presupuesto Aprobado-Ejec '!O54</f>
        <v>2774313.83</v>
      </c>
      <c r="P53" s="24">
        <f t="shared" si="0"/>
        <v>6597123.1199999992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55578</v>
      </c>
      <c r="L54" s="24">
        <f>'P2 Presupuesto Aprobado-Ejec '!L55</f>
        <v>25488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1052671.25</v>
      </c>
      <c r="P54" s="24">
        <f t="shared" si="0"/>
        <v>1892238.75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220329.60000000001</v>
      </c>
      <c r="M58" s="24">
        <f>'P2 Presupuesto Aprobado-Ejec '!M59</f>
        <v>213419.51999999999</v>
      </c>
      <c r="N58" s="24">
        <f>'P2 Presupuesto Aprobado-Ejec '!N59</f>
        <v>0</v>
      </c>
      <c r="O58" s="24">
        <f>'P2 Presupuesto Aprobado-Ejec '!O59</f>
        <v>1721642.58</v>
      </c>
      <c r="P58" s="24">
        <f t="shared" si="0"/>
        <v>4619898.58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30215593.600000001</v>
      </c>
      <c r="L84" s="29">
        <f t="shared" si="2"/>
        <v>26937385.43</v>
      </c>
      <c r="M84" s="29">
        <f t="shared" si="2"/>
        <v>40690321.890000008</v>
      </c>
      <c r="N84" s="29">
        <f t="shared" si="2"/>
        <v>39775354.43</v>
      </c>
      <c r="O84" s="29">
        <f t="shared" si="2"/>
        <v>61748616.030000001</v>
      </c>
      <c r="P84" s="29">
        <f t="shared" si="2"/>
        <v>400569816.05999994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pc</cp:lastModifiedBy>
  <cp:lastPrinted>2025-01-03T17:25:50Z</cp:lastPrinted>
  <dcterms:created xsi:type="dcterms:W3CDTF">2021-07-29T18:58:50Z</dcterms:created>
  <dcterms:modified xsi:type="dcterms:W3CDTF">2025-01-03T17:41:27Z</dcterms:modified>
</cp:coreProperties>
</file>