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 01\Documents\Año 2025\Balances Libre Acceso\11 noviembre\"/>
    </mc:Choice>
  </mc:AlternateContent>
  <xr:revisionPtr revIDLastSave="0" documentId="13_ncr:1_{378A1723-D57B-4ADA-8755-13D1E94D0F5C}" xr6:coauthVersionLast="47" xr6:coauthVersionMax="47" xr10:uidLastSave="{00000000-0000-0000-0000-000000000000}"/>
  <bookViews>
    <workbookView xWindow="-28920" yWindow="660" windowWidth="29040" windowHeight="1572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H18" i="2" l="1"/>
  <c r="H12" i="2"/>
  <c r="G18" i="2"/>
  <c r="G54" i="2" l="1"/>
  <c r="C28" i="2" l="1"/>
  <c r="E18" i="2" l="1"/>
  <c r="D14" i="1" l="1"/>
  <c r="D15" i="1"/>
  <c r="D16" i="1"/>
  <c r="D17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70" i="1"/>
  <c r="D71" i="1"/>
  <c r="D73" i="1"/>
  <c r="D74" i="1"/>
  <c r="D75" i="1"/>
  <c r="D76" i="1"/>
  <c r="D78" i="1"/>
  <c r="D79" i="1"/>
  <c r="D81" i="1"/>
  <c r="D82" i="1"/>
  <c r="D84" i="1"/>
  <c r="D13" i="1"/>
  <c r="D12" i="1" l="1"/>
  <c r="D54" i="1"/>
  <c r="D28" i="1"/>
  <c r="D18" i="1"/>
  <c r="D85" i="1" l="1"/>
  <c r="L18" i="2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P14" i="3" s="1"/>
  <c r="D15" i="3"/>
  <c r="D16" i="3"/>
  <c r="D18" i="3"/>
  <c r="D19" i="3"/>
  <c r="D20" i="3"/>
  <c r="D21" i="3"/>
  <c r="D22" i="3"/>
  <c r="D23" i="3"/>
  <c r="D24" i="3"/>
  <c r="D25" i="3"/>
  <c r="D26" i="3"/>
  <c r="D28" i="3"/>
  <c r="D29" i="3"/>
  <c r="D30" i="3"/>
  <c r="D31" i="3"/>
  <c r="D32" i="3"/>
  <c r="D33" i="3"/>
  <c r="D34" i="3"/>
  <c r="D35" i="3"/>
  <c r="D36" i="3"/>
  <c r="D38" i="3"/>
  <c r="D39" i="3"/>
  <c r="D40" i="3"/>
  <c r="D41" i="3"/>
  <c r="D42" i="3"/>
  <c r="P42" i="3" s="1"/>
  <c r="D43" i="3"/>
  <c r="D44" i="3"/>
  <c r="D45" i="3"/>
  <c r="D47" i="3"/>
  <c r="D48" i="3"/>
  <c r="D49" i="3"/>
  <c r="D50" i="3"/>
  <c r="D51" i="3"/>
  <c r="D52" i="3"/>
  <c r="D54" i="3"/>
  <c r="D55" i="3"/>
  <c r="D56" i="3"/>
  <c r="D57" i="3"/>
  <c r="D58" i="3"/>
  <c r="D59" i="3"/>
  <c r="D60" i="3"/>
  <c r="D61" i="3"/>
  <c r="D62" i="3"/>
  <c r="D64" i="3"/>
  <c r="D65" i="3"/>
  <c r="D66" i="3"/>
  <c r="D67" i="3"/>
  <c r="D69" i="3"/>
  <c r="D70" i="3"/>
  <c r="P70" i="3" s="1"/>
  <c r="D72" i="3"/>
  <c r="D73" i="3"/>
  <c r="D74" i="3"/>
  <c r="D75" i="3"/>
  <c r="D76" i="3"/>
  <c r="D77" i="3"/>
  <c r="D78" i="3"/>
  <c r="D79" i="3"/>
  <c r="D80" i="3"/>
  <c r="D81" i="3"/>
  <c r="D82" i="3"/>
  <c r="D83" i="3"/>
  <c r="C12" i="2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9" i="1"/>
  <c r="C40" i="1"/>
  <c r="C41" i="1"/>
  <c r="C42" i="1"/>
  <c r="C43" i="1"/>
  <c r="C44" i="1"/>
  <c r="C45" i="1"/>
  <c r="C46" i="1"/>
  <c r="C48" i="1"/>
  <c r="C49" i="1"/>
  <c r="C50" i="1"/>
  <c r="C51" i="1"/>
  <c r="C52" i="1"/>
  <c r="C53" i="1"/>
  <c r="C55" i="1"/>
  <c r="C56" i="1"/>
  <c r="C57" i="1"/>
  <c r="C58" i="1"/>
  <c r="C59" i="1"/>
  <c r="C60" i="1"/>
  <c r="C61" i="1"/>
  <c r="C62" i="1"/>
  <c r="C63" i="1"/>
  <c r="C65" i="1"/>
  <c r="C66" i="1"/>
  <c r="C67" i="1"/>
  <c r="C68" i="1"/>
  <c r="C70" i="1"/>
  <c r="C71" i="1"/>
  <c r="C73" i="1"/>
  <c r="C74" i="1"/>
  <c r="C75" i="1"/>
  <c r="C76" i="1"/>
  <c r="C77" i="1"/>
  <c r="C78" i="1"/>
  <c r="C79" i="1"/>
  <c r="C80" i="1"/>
  <c r="C81" i="1"/>
  <c r="C82" i="1"/>
  <c r="C83" i="1"/>
  <c r="C84" i="1"/>
  <c r="C72" i="2"/>
  <c r="D72" i="2"/>
  <c r="D71" i="3" s="1"/>
  <c r="E72" i="2"/>
  <c r="E71" i="3" s="1"/>
  <c r="F72" i="2"/>
  <c r="F71" i="3" s="1"/>
  <c r="G72" i="2"/>
  <c r="G71" i="3" s="1"/>
  <c r="H72" i="2"/>
  <c r="H71" i="3" s="1"/>
  <c r="I72" i="2"/>
  <c r="I71" i="3" s="1"/>
  <c r="J72" i="2"/>
  <c r="J71" i="3" s="1"/>
  <c r="K72" i="2"/>
  <c r="K71" i="3" s="1"/>
  <c r="L72" i="2"/>
  <c r="L71" i="3" s="1"/>
  <c r="M72" i="2"/>
  <c r="M71" i="3" s="1"/>
  <c r="N72" i="2"/>
  <c r="N71" i="3" s="1"/>
  <c r="O72" i="2"/>
  <c r="O71" i="3" s="1"/>
  <c r="C69" i="2"/>
  <c r="D69" i="2"/>
  <c r="D68" i="3" s="1"/>
  <c r="E69" i="2"/>
  <c r="E68" i="3" s="1"/>
  <c r="F69" i="2"/>
  <c r="F68" i="3" s="1"/>
  <c r="G69" i="2"/>
  <c r="G68" i="3" s="1"/>
  <c r="H69" i="2"/>
  <c r="H68" i="3" s="1"/>
  <c r="I69" i="2"/>
  <c r="I68" i="3" s="1"/>
  <c r="J69" i="2"/>
  <c r="J68" i="3" s="1"/>
  <c r="K69" i="2"/>
  <c r="K68" i="3" s="1"/>
  <c r="L69" i="2"/>
  <c r="L68" i="3" s="1"/>
  <c r="M69" i="2"/>
  <c r="M68" i="3" s="1"/>
  <c r="N69" i="2"/>
  <c r="N68" i="3" s="1"/>
  <c r="O69" i="2"/>
  <c r="O68" i="3" s="1"/>
  <c r="C64" i="2"/>
  <c r="D64" i="2"/>
  <c r="D63" i="3" s="1"/>
  <c r="E64" i="2"/>
  <c r="E63" i="3" s="1"/>
  <c r="F64" i="2"/>
  <c r="F63" i="3" s="1"/>
  <c r="G64" i="2"/>
  <c r="G63" i="3" s="1"/>
  <c r="H64" i="2"/>
  <c r="H63" i="3" s="1"/>
  <c r="I64" i="2"/>
  <c r="I63" i="3" s="1"/>
  <c r="J64" i="2"/>
  <c r="J63" i="3" s="1"/>
  <c r="K64" i="2"/>
  <c r="K63" i="3" s="1"/>
  <c r="L64" i="2"/>
  <c r="L63" i="3" s="1"/>
  <c r="M64" i="2"/>
  <c r="M63" i="3" s="1"/>
  <c r="N64" i="2"/>
  <c r="N63" i="3" s="1"/>
  <c r="O64" i="2"/>
  <c r="O63" i="3" s="1"/>
  <c r="C54" i="2"/>
  <c r="D54" i="2"/>
  <c r="D53" i="3" s="1"/>
  <c r="E54" i="2"/>
  <c r="E53" i="3" s="1"/>
  <c r="F54" i="2"/>
  <c r="F53" i="3" s="1"/>
  <c r="G53" i="3"/>
  <c r="H54" i="2"/>
  <c r="H53" i="3" s="1"/>
  <c r="I54" i="2"/>
  <c r="I53" i="3" s="1"/>
  <c r="J54" i="2"/>
  <c r="J53" i="3" s="1"/>
  <c r="K54" i="2"/>
  <c r="K53" i="3" s="1"/>
  <c r="L54" i="2"/>
  <c r="L53" i="3" s="1"/>
  <c r="M54" i="2"/>
  <c r="M53" i="3" s="1"/>
  <c r="N54" i="2"/>
  <c r="N53" i="3" s="1"/>
  <c r="O54" i="2"/>
  <c r="O53" i="3" s="1"/>
  <c r="C47" i="2"/>
  <c r="D47" i="2"/>
  <c r="D46" i="3" s="1"/>
  <c r="E47" i="2"/>
  <c r="E46" i="3" s="1"/>
  <c r="F47" i="2"/>
  <c r="F46" i="3" s="1"/>
  <c r="G47" i="2"/>
  <c r="G46" i="3" s="1"/>
  <c r="H47" i="2"/>
  <c r="H46" i="3" s="1"/>
  <c r="I47" i="2"/>
  <c r="I46" i="3" s="1"/>
  <c r="J47" i="2"/>
  <c r="J46" i="3" s="1"/>
  <c r="K47" i="2"/>
  <c r="K46" i="3" s="1"/>
  <c r="L47" i="2"/>
  <c r="L46" i="3" s="1"/>
  <c r="M47" i="2"/>
  <c r="M46" i="3" s="1"/>
  <c r="N47" i="2"/>
  <c r="N46" i="3" s="1"/>
  <c r="O47" i="2"/>
  <c r="O46" i="3" s="1"/>
  <c r="C38" i="2"/>
  <c r="D38" i="2"/>
  <c r="D37" i="3" s="1"/>
  <c r="E38" i="2"/>
  <c r="E37" i="3" s="1"/>
  <c r="F38" i="2"/>
  <c r="F37" i="3" s="1"/>
  <c r="G38" i="2"/>
  <c r="G37" i="3" s="1"/>
  <c r="H38" i="2"/>
  <c r="H37" i="3" s="1"/>
  <c r="I38" i="2"/>
  <c r="I37" i="3" s="1"/>
  <c r="J38" i="2"/>
  <c r="J37" i="3" s="1"/>
  <c r="K38" i="2"/>
  <c r="K37" i="3" s="1"/>
  <c r="L38" i="2"/>
  <c r="L37" i="3" s="1"/>
  <c r="M38" i="2"/>
  <c r="M37" i="3" s="1"/>
  <c r="N38" i="2"/>
  <c r="N37" i="3" s="1"/>
  <c r="O38" i="2"/>
  <c r="O37" i="3" s="1"/>
  <c r="D28" i="2"/>
  <c r="D27" i="3" s="1"/>
  <c r="E28" i="2"/>
  <c r="E27" i="3" s="1"/>
  <c r="F28" i="2"/>
  <c r="F27" i="3" s="1"/>
  <c r="G27" i="3"/>
  <c r="H28" i="2"/>
  <c r="H27" i="3" s="1"/>
  <c r="I28" i="2"/>
  <c r="I27" i="3" s="1"/>
  <c r="J28" i="2"/>
  <c r="J27" i="3" s="1"/>
  <c r="K28" i="2"/>
  <c r="K27" i="3" s="1"/>
  <c r="L28" i="2"/>
  <c r="L27" i="3" s="1"/>
  <c r="M28" i="2"/>
  <c r="M27" i="3" s="1"/>
  <c r="N28" i="2"/>
  <c r="N27" i="3" s="1"/>
  <c r="O28" i="2"/>
  <c r="O27" i="3" s="1"/>
  <c r="D18" i="2"/>
  <c r="E17" i="3"/>
  <c r="F18" i="2"/>
  <c r="F17" i="3" s="1"/>
  <c r="G17" i="3"/>
  <c r="H17" i="3"/>
  <c r="I18" i="2"/>
  <c r="I17" i="3" s="1"/>
  <c r="J18" i="2"/>
  <c r="J17" i="3" s="1"/>
  <c r="K18" i="2"/>
  <c r="K17" i="3" s="1"/>
  <c r="L17" i="3"/>
  <c r="M18" i="2"/>
  <c r="M17" i="3" s="1"/>
  <c r="N18" i="2"/>
  <c r="N17" i="3" s="1"/>
  <c r="O18" i="2"/>
  <c r="O17" i="3" s="1"/>
  <c r="B72" i="2"/>
  <c r="C72" i="1" s="1"/>
  <c r="B69" i="2"/>
  <c r="C69" i="1" s="1"/>
  <c r="B64" i="2"/>
  <c r="C64" i="1" s="1"/>
  <c r="B54" i="2"/>
  <c r="C54" i="1" s="1"/>
  <c r="B47" i="2"/>
  <c r="C47" i="1" s="1"/>
  <c r="B38" i="2"/>
  <c r="C38" i="1" s="1"/>
  <c r="B28" i="2"/>
  <c r="C28" i="1" s="1"/>
  <c r="B18" i="2"/>
  <c r="P13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6" i="2"/>
  <c r="P77" i="2"/>
  <c r="P78" i="2"/>
  <c r="P79" i="2"/>
  <c r="P80" i="2"/>
  <c r="P81" i="2"/>
  <c r="P82" i="2"/>
  <c r="P83" i="2"/>
  <c r="P84" i="2"/>
  <c r="D12" i="2"/>
  <c r="E12" i="2"/>
  <c r="F12" i="2"/>
  <c r="G12" i="2"/>
  <c r="I12" i="2"/>
  <c r="J12" i="2"/>
  <c r="K12" i="2"/>
  <c r="L12" i="2"/>
  <c r="M12" i="2"/>
  <c r="N12" i="2"/>
  <c r="O12" i="2"/>
  <c r="B12" i="2"/>
  <c r="C12" i="1" s="1"/>
  <c r="P83" i="3" l="1"/>
  <c r="C85" i="2"/>
  <c r="P67" i="3"/>
  <c r="P15" i="3"/>
  <c r="P80" i="3"/>
  <c r="P66" i="3"/>
  <c r="P52" i="3"/>
  <c r="P39" i="3"/>
  <c r="P48" i="3"/>
  <c r="P61" i="3"/>
  <c r="P76" i="3"/>
  <c r="P56" i="3"/>
  <c r="P55" i="3"/>
  <c r="P65" i="3"/>
  <c r="P51" i="3"/>
  <c r="P38" i="3"/>
  <c r="P79" i="3"/>
  <c r="P35" i="3"/>
  <c r="P64" i="3"/>
  <c r="P75" i="3"/>
  <c r="P60" i="3"/>
  <c r="P47" i="3"/>
  <c r="P33" i="3"/>
  <c r="P72" i="3"/>
  <c r="P43" i="3"/>
  <c r="P21" i="3"/>
  <c r="P28" i="3"/>
  <c r="P30" i="3"/>
  <c r="P29" i="3"/>
  <c r="L85" i="2"/>
  <c r="P36" i="3"/>
  <c r="P26" i="3"/>
  <c r="P25" i="3"/>
  <c r="K85" i="2"/>
  <c r="I85" i="2"/>
  <c r="H85" i="2"/>
  <c r="O85" i="2"/>
  <c r="F85" i="2"/>
  <c r="E85" i="2"/>
  <c r="P23" i="3"/>
  <c r="P22" i="3"/>
  <c r="P16" i="3"/>
  <c r="P12" i="3"/>
  <c r="J85" i="2"/>
  <c r="P38" i="2"/>
  <c r="G85" i="2"/>
  <c r="P46" i="3"/>
  <c r="D85" i="2"/>
  <c r="P72" i="2"/>
  <c r="P64" i="2"/>
  <c r="N85" i="2"/>
  <c r="P13" i="3"/>
  <c r="M85" i="2"/>
  <c r="P53" i="3"/>
  <c r="C18" i="1"/>
  <c r="C85" i="1" s="1"/>
  <c r="B85" i="2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P63" i="3"/>
  <c r="P37" i="3"/>
  <c r="P68" i="3"/>
  <c r="P71" i="3"/>
  <c r="P82" i="3"/>
  <c r="P78" i="3"/>
  <c r="P74" i="3"/>
  <c r="P62" i="3"/>
  <c r="P58" i="3"/>
  <c r="P54" i="3"/>
  <c r="P50" i="3"/>
  <c r="P69" i="2"/>
  <c r="P81" i="3"/>
  <c r="P77" i="3"/>
  <c r="P73" i="3"/>
  <c r="P69" i="3"/>
  <c r="P49" i="3"/>
  <c r="P45" i="3"/>
  <c r="P41" i="3"/>
  <c r="P27" i="3"/>
  <c r="P47" i="2"/>
  <c r="P44" i="3"/>
  <c r="P40" i="3"/>
  <c r="P54" i="2"/>
  <c r="P28" i="2"/>
  <c r="P18" i="2"/>
  <c r="D17" i="3"/>
  <c r="P17" i="3" s="1"/>
  <c r="P12" i="2"/>
  <c r="P85" i="2" l="1"/>
  <c r="P11" i="3"/>
  <c r="P84" i="3" s="1"/>
  <c r="D84" i="3"/>
</calcChain>
</file>

<file path=xl/sharedStrings.xml><?xml version="1.0" encoding="utf-8"?>
<sst xmlns="http://schemas.openxmlformats.org/spreadsheetml/2006/main" count="286" uniqueCount="109">
  <si>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</si>
  <si>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</si>
  <si>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</si>
  <si>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</si>
  <si>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</si>
  <si>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</si>
  <si>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</si>
  <si>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</si>
  <si>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</si>
  <si>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</si>
  <si>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</si>
  <si>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</si>
  <si>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</si>
  <si>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</si>
  <si>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</si>
  <si>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</si>
  <si>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</si>
  <si>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</si>
  <si>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</si>
  <si>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</si>
  <si>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</si>
  <si>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</si>
  <si>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</si>
  <si>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</si>
  <si>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</si>
  <si>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</si>
  <si>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</si>
  <si>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</si>
  <si>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</si>
  <si>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</si>
  <si>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</si>
  <si>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</si>
  <si>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</si>
  <si>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</si>
  <si>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</si>
  <si>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</si>
  <si>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</si>
  <si>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</si>
  <si>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</si>
  <si>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</si>
  <si>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</si>
  <si>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</si>
  <si>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</si>
  <si>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</si>
  <si>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</si>
  <si>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</si>
  <si>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</si>
  <si>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</si>
  <si>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</si>
  <si>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</si>
  <si>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</si>
  <si>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</si>
  <si>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</si>
  <si>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</si>
  <si>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</si>
  <si>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</si>
  <si>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</si>
  <si>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</si>
  <si>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</si>
  <si>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</si>
  <si>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</si>
  <si>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</si>
  <si>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</si>
  <si>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</si>
  <si>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</si>
  <si>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</si>
  <si>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</si>
  <si>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</si>
  <si>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</si>
  <si>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</si>
  <si>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</si>
  <si>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</si>
  <si>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</si>
  <si>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</si>
  <si>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</si>
  <si>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</si>
  <si>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</si>
  <si>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</si>
  <si>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</si>
  <si>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</si>
  <si>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</si>
  <si>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</si>
  <si>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</si>
  <si>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</si>
  <si>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</si>
  <si>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</si>
  <si>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</si>
  <si>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</si>
  <si>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</si>
  <si>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</si>
  <si>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</si>
  <si>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</si>
  <si>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</si>
  <si>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</si>
  <si>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</si>
  <si>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</si>
  <si>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</si>
  <si>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</si>
  <si>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</si>
  <si>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</si>
  <si>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Rolando I. Rosario Rodríguez</t>
  </si>
  <si>
    <t>Encargado Interino de la División de Presupuesto</t>
  </si>
  <si>
    <t>Encargado Interino de Presupuesto</t>
  </si>
  <si>
    <t>Fuente [SIGEF]</t>
  </si>
  <si>
    <t>Año 2025</t>
  </si>
  <si>
    <t>Tecnico Administrativo</t>
  </si>
  <si>
    <t>Preparado Por Yolanda Maritza Mejia</t>
  </si>
  <si>
    <t>Fecha de registro hasta el 30 de Noviembre  2025</t>
  </si>
  <si>
    <t>Fecha de Imputación hasta el 30 de Noviembre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</si>
</sst>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769620</xdr:colOff>
      <xdr:row>3</xdr:row>
      <xdr:rowOff>32385</xdr:rowOff>
    </xdr:from>
    <xdr:to>
      <xdr:col>1</xdr:col>
      <xdr:colOff>1874520</xdr:colOff>
      <xdr:row>5</xdr:row>
      <xdr:rowOff>196341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" y="756285"/>
          <a:ext cx="1889760" cy="628776"/>
        </a:xfrm>
        <a:prstGeom prst="rect">
          <a:avLst/>
        </a:prstGeom>
      </xdr:spPr>
    </xdr:pic>
    <xdr:clientData/>
  </xdr:twoCellAnchor>
  <xdr:twoCellAnchor editAs="oneCell">
    <xdr:from>
      <xdr:col>2</xdr:col>
      <xdr:colOff>1070610</xdr:colOff>
      <xdr:row>2</xdr:row>
      <xdr:rowOff>205740</xdr:rowOff>
    </xdr:from>
    <xdr:to>
      <xdr:col>3</xdr:col>
      <xdr:colOff>762000</xdr:colOff>
      <xdr:row>7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7330" y="571500"/>
          <a:ext cx="1085850" cy="1108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558165</xdr:colOff>
      <xdr:row>0</xdr:row>
      <xdr:rowOff>117447</xdr:rowOff>
    </xdr:from>
    <xdr:to>
      <xdr:col>10</xdr:col>
      <xdr:colOff>796290</xdr:colOff>
      <xdr:row>5</xdr:row>
      <xdr:rowOff>56384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3005" y="117447"/>
          <a:ext cx="1106805" cy="1139087"/>
        </a:xfrm>
        <a:prstGeom prst="rect">
          <a:avLst/>
        </a:prstGeom>
      </xdr:spPr>
    </xdr:pic>
    <xdr:clientData/>
  </xdr:twoCellAnchor>
  <xdr:twoCellAnchor editAs="oneCell">
    <xdr:from>
      <xdr:col>0</xdr:col>
      <xdr:colOff>3893325</xdr:colOff>
      <xdr:row>1</xdr:row>
      <xdr:rowOff>150000</xdr:rowOff>
    </xdr:from>
    <xdr:to>
      <xdr:col>1</xdr:col>
      <xdr:colOff>1163955</xdr:colOff>
      <xdr:row>4</xdr:row>
      <xdr:rowOff>20864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93"/>
  <sheetViews>
    <sheetView showGridLines="0" topLeftCell="A76" workbookViewId="0">
      <selection activeCell="D12" sqref="D12"/>
    </sheetView>
  </sheetViews>
  <sheetFormatPr baseColWidth="10" defaultColWidth="11.44140625" defaultRowHeight="14.4" x14ac:dyDescent="0.3"/>
  <cols>
    <col min="2" max="2" width="105.6640625" customWidth="1"/>
    <col min="3" max="3" width="20.44140625" customWidth="1"/>
    <col min="4" max="4" width="16.6640625" customWidth="1"/>
  </cols>
  <sheetData>
    <row r="3" spans="1:15" ht="28.5" customHeight="1" x14ac:dyDescent="0.3">
      <c r="B3" s="32" t="s">
        <v>99</v>
      </c>
      <c r="C3" s="33"/>
      <c r="D3" s="33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1" customHeight="1" x14ac:dyDescent="0.3">
      <c r="B4" s="30" t="s">
        <v>98</v>
      </c>
      <c r="C4" s="31"/>
      <c r="D4" s="3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6" x14ac:dyDescent="0.3">
      <c r="B5" s="39" t="s">
        <v>104</v>
      </c>
      <c r="C5" s="40"/>
      <c r="D5" s="4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5.75" customHeight="1" x14ac:dyDescent="0.3">
      <c r="B6" s="34" t="s">
        <v>76</v>
      </c>
      <c r="C6" s="35"/>
      <c r="D6" s="35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customHeight="1" x14ac:dyDescent="0.3">
      <c r="A7" s="13"/>
      <c r="B7" s="34" t="s">
        <v>77</v>
      </c>
      <c r="C7" s="35"/>
      <c r="D7" s="35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9" spans="1:15" ht="15" customHeight="1" x14ac:dyDescent="0.3">
      <c r="B9" s="36" t="s">
        <v>66</v>
      </c>
      <c r="C9" s="37" t="s">
        <v>94</v>
      </c>
      <c r="D9" s="37" t="s">
        <v>93</v>
      </c>
      <c r="E9" s="7"/>
    </row>
    <row r="10" spans="1:15" ht="23.25" customHeight="1" x14ac:dyDescent="0.3">
      <c r="B10" s="36"/>
      <c r="C10" s="38"/>
      <c r="D10" s="38"/>
      <c r="E10" s="7"/>
    </row>
    <row r="11" spans="1:15" x14ac:dyDescent="0.3">
      <c r="B11" s="1" t="s">
        <v>0</v>
      </c>
      <c r="C11" s="2"/>
      <c r="D11" s="2"/>
      <c r="E11" s="7"/>
    </row>
    <row r="12" spans="1:15" x14ac:dyDescent="0.3">
      <c r="B12" s="3" t="s">
        <v>1</v>
      </c>
      <c r="C12" s="4">
        <f>'P2 Presupuesto Aprobado-Ejec '!B12</f>
        <v>297247282</v>
      </c>
      <c r="D12" s="4">
        <f>SUM(D13:D17)</f>
        <v>1267646</v>
      </c>
      <c r="E12" s="7"/>
    </row>
    <row r="13" spans="1:15" x14ac:dyDescent="0.3">
      <c r="B13" s="5" t="s">
        <v>2</v>
      </c>
      <c r="C13" s="4">
        <f>'P2 Presupuesto Aprobado-Ejec '!B13</f>
        <v>234387838</v>
      </c>
      <c r="D13" s="4">
        <f>'P2 Presupuesto Aprobado-Ejec '!C13</f>
        <v>-4269982.67</v>
      </c>
      <c r="E13" s="7"/>
    </row>
    <row r="14" spans="1:15" x14ac:dyDescent="0.3">
      <c r="B14" s="5" t="s">
        <v>3</v>
      </c>
      <c r="C14" s="4">
        <f>'P2 Presupuesto Aprobado-Ejec '!B14</f>
        <v>32928663</v>
      </c>
      <c r="D14" s="4">
        <f>'P2 Presupuesto Aprobado-Ejec '!C14</f>
        <v>6240735.6699999999</v>
      </c>
      <c r="E14" s="7"/>
    </row>
    <row r="15" spans="1:15" x14ac:dyDescent="0.3">
      <c r="B15" s="5" t="s">
        <v>4</v>
      </c>
      <c r="C15" s="4">
        <f>'P2 Presupuesto Aprobado-Ejec '!B15</f>
        <v>0</v>
      </c>
      <c r="D15" s="4">
        <f>'P2 Presupuesto Aprobado-Ejec '!C15</f>
        <v>0</v>
      </c>
      <c r="E15" s="7"/>
    </row>
    <row r="16" spans="1:15" x14ac:dyDescent="0.3">
      <c r="B16" s="5" t="s">
        <v>5</v>
      </c>
      <c r="C16" s="4">
        <f>'P2 Presupuesto Aprobado-Ejec '!B16</f>
        <v>0</v>
      </c>
      <c r="D16" s="4">
        <f>'P2 Presupuesto Aprobado-Ejec '!C16</f>
        <v>0</v>
      </c>
      <c r="E16" s="7"/>
    </row>
    <row r="17" spans="2:5" x14ac:dyDescent="0.3">
      <c r="B17" s="5" t="s">
        <v>6</v>
      </c>
      <c r="C17" s="4">
        <f>'P2 Presupuesto Aprobado-Ejec '!B17</f>
        <v>29930781</v>
      </c>
      <c r="D17" s="4">
        <f>'P2 Presupuesto Aprobado-Ejec '!C17</f>
        <v>-703107</v>
      </c>
      <c r="E17" s="7"/>
    </row>
    <row r="18" spans="2:5" x14ac:dyDescent="0.3">
      <c r="B18" s="3" t="s">
        <v>7</v>
      </c>
      <c r="C18" s="4">
        <f>'P2 Presupuesto Aprobado-Ejec '!B18</f>
        <v>47325377</v>
      </c>
      <c r="D18" s="4">
        <f>SUM(D19:D27)</f>
        <v>1859367.3499999996</v>
      </c>
      <c r="E18" s="7"/>
    </row>
    <row r="19" spans="2:5" x14ac:dyDescent="0.3">
      <c r="B19" s="5" t="s">
        <v>8</v>
      </c>
      <c r="C19" s="4">
        <f>'P2 Presupuesto Aprobado-Ejec '!B19</f>
        <v>6522109</v>
      </c>
      <c r="D19" s="4">
        <f>'P2 Presupuesto Aprobado-Ejec '!C19</f>
        <v>1324216.78</v>
      </c>
      <c r="E19" s="7"/>
    </row>
    <row r="20" spans="2:5" x14ac:dyDescent="0.3">
      <c r="B20" s="5" t="s">
        <v>9</v>
      </c>
      <c r="C20" s="4">
        <f>'P2 Presupuesto Aprobado-Ejec '!B20</f>
        <v>2262600</v>
      </c>
      <c r="D20" s="4">
        <f>'P2 Presupuesto Aprobado-Ejec '!C20</f>
        <v>174883.22</v>
      </c>
      <c r="E20" s="7"/>
    </row>
    <row r="21" spans="2:5" x14ac:dyDescent="0.3">
      <c r="B21" s="5" t="s">
        <v>10</v>
      </c>
      <c r="C21" s="4">
        <f>'P2 Presupuesto Aprobado-Ejec '!B21</f>
        <v>2100000</v>
      </c>
      <c r="D21" s="4">
        <f>'P2 Presupuesto Aprobado-Ejec '!C21</f>
        <v>0</v>
      </c>
      <c r="E21" s="7"/>
    </row>
    <row r="22" spans="2:5" x14ac:dyDescent="0.3">
      <c r="B22" s="5" t="s">
        <v>11</v>
      </c>
      <c r="C22" s="4">
        <f>'P2 Presupuesto Aprobado-Ejec '!B22</f>
        <v>550000</v>
      </c>
      <c r="D22" s="4">
        <f>'P2 Presupuesto Aprobado-Ejec '!C22</f>
        <v>-390955</v>
      </c>
      <c r="E22" s="7"/>
    </row>
    <row r="23" spans="2:5" x14ac:dyDescent="0.3">
      <c r="B23" s="5" t="s">
        <v>12</v>
      </c>
      <c r="C23" s="4">
        <f>'P2 Presupuesto Aprobado-Ejec '!B23</f>
        <v>16546083</v>
      </c>
      <c r="D23" s="4">
        <f>'P2 Presupuesto Aprobado-Ejec '!C23</f>
        <v>1707492.56</v>
      </c>
    </row>
    <row r="24" spans="2:5" x14ac:dyDescent="0.3">
      <c r="B24" s="5" t="s">
        <v>13</v>
      </c>
      <c r="C24" s="4">
        <f>'P2 Presupuesto Aprobado-Ejec '!B24</f>
        <v>3818075</v>
      </c>
      <c r="D24" s="4">
        <f>'P2 Presupuesto Aprobado-Ejec '!C24</f>
        <v>60635.11</v>
      </c>
    </row>
    <row r="25" spans="2:5" x14ac:dyDescent="0.3">
      <c r="B25" s="5" t="s">
        <v>14</v>
      </c>
      <c r="C25" s="4">
        <f>'P2 Presupuesto Aprobado-Ejec '!B25</f>
        <v>3720000</v>
      </c>
      <c r="D25" s="4">
        <f>'P2 Presupuesto Aprobado-Ejec '!C25</f>
        <v>-952818.94</v>
      </c>
    </row>
    <row r="26" spans="2:5" x14ac:dyDescent="0.3">
      <c r="B26" s="5" t="s">
        <v>15</v>
      </c>
      <c r="C26" s="4">
        <f>'P2 Presupuesto Aprobado-Ejec '!B26</f>
        <v>4020000</v>
      </c>
      <c r="D26" s="4">
        <f>'P2 Presupuesto Aprobado-Ejec '!C26</f>
        <v>2038757.45</v>
      </c>
    </row>
    <row r="27" spans="2:5" x14ac:dyDescent="0.3">
      <c r="B27" s="5" t="s">
        <v>16</v>
      </c>
      <c r="C27" s="4">
        <f>'P2 Presupuesto Aprobado-Ejec '!B27</f>
        <v>7786510</v>
      </c>
      <c r="D27" s="4">
        <f>'P2 Presupuesto Aprobado-Ejec '!C27</f>
        <v>-2102843.83</v>
      </c>
    </row>
    <row r="28" spans="2:5" x14ac:dyDescent="0.3">
      <c r="B28" s="3" t="s">
        <v>17</v>
      </c>
      <c r="C28" s="4">
        <f>'P2 Presupuesto Aprobado-Ejec '!B28</f>
        <v>54516166</v>
      </c>
      <c r="D28" s="4">
        <f>SUM(D29:D37)</f>
        <v>1634146.4600000004</v>
      </c>
    </row>
    <row r="29" spans="2:5" x14ac:dyDescent="0.3">
      <c r="B29" s="5" t="s">
        <v>18</v>
      </c>
      <c r="C29" s="4">
        <f>'P2 Presupuesto Aprobado-Ejec '!B29</f>
        <v>6350000</v>
      </c>
      <c r="D29" s="4">
        <f>'P2 Presupuesto Aprobado-Ejec '!C29</f>
        <v>8329281.5800000001</v>
      </c>
    </row>
    <row r="30" spans="2:5" x14ac:dyDescent="0.3">
      <c r="B30" s="5" t="s">
        <v>19</v>
      </c>
      <c r="C30" s="4">
        <f>'P2 Presupuesto Aprobado-Ejec '!B30</f>
        <v>950000</v>
      </c>
      <c r="D30" s="4">
        <f>'P2 Presupuesto Aprobado-Ejec '!C30</f>
        <v>-530164</v>
      </c>
    </row>
    <row r="31" spans="2:5" x14ac:dyDescent="0.3">
      <c r="B31" s="5" t="s">
        <v>20</v>
      </c>
      <c r="C31" s="4">
        <f>'P2 Presupuesto Aprobado-Ejec '!B31</f>
        <v>750000</v>
      </c>
      <c r="D31" s="4">
        <f>'P2 Presupuesto Aprobado-Ejec '!C31</f>
        <v>-159422</v>
      </c>
    </row>
    <row r="32" spans="2:5" x14ac:dyDescent="0.3">
      <c r="B32" s="5" t="s">
        <v>21</v>
      </c>
      <c r="C32" s="4">
        <f>'P2 Presupuesto Aprobado-Ejec '!B32</f>
        <v>1000</v>
      </c>
      <c r="D32" s="4">
        <f>'P2 Presupuesto Aprobado-Ejec '!C32</f>
        <v>31168</v>
      </c>
    </row>
    <row r="33" spans="2:4" x14ac:dyDescent="0.3">
      <c r="B33" s="5" t="s">
        <v>22</v>
      </c>
      <c r="C33" s="4">
        <f>'P2 Presupuesto Aprobado-Ejec '!B33</f>
        <v>2851000</v>
      </c>
      <c r="D33" s="4">
        <f>'P2 Presupuesto Aprobado-Ejec '!C33</f>
        <v>-2288360.2999999998</v>
      </c>
    </row>
    <row r="34" spans="2:4" x14ac:dyDescent="0.3">
      <c r="B34" s="5" t="s">
        <v>23</v>
      </c>
      <c r="C34" s="4">
        <f>'P2 Presupuesto Aprobado-Ejec '!B34</f>
        <v>6555000</v>
      </c>
      <c r="D34" s="4">
        <f>'P2 Presupuesto Aprobado-Ejec '!C34</f>
        <v>-329707.09999999998</v>
      </c>
    </row>
    <row r="35" spans="2:4" x14ac:dyDescent="0.3">
      <c r="B35" s="5" t="s">
        <v>24</v>
      </c>
      <c r="C35" s="4">
        <f>'P2 Presupuesto Aprobado-Ejec '!B35</f>
        <v>27357166</v>
      </c>
      <c r="D35" s="4">
        <f>'P2 Presupuesto Aprobado-Ejec '!C35</f>
        <v>-3422736.16</v>
      </c>
    </row>
    <row r="36" spans="2:4" x14ac:dyDescent="0.3">
      <c r="B36" s="5" t="s">
        <v>25</v>
      </c>
      <c r="C36" s="4">
        <f>'P2 Presupuesto Aprobado-Ejec '!B36</f>
        <v>0</v>
      </c>
      <c r="D36" s="4">
        <f>'P2 Presupuesto Aprobado-Ejec '!C36</f>
        <v>0</v>
      </c>
    </row>
    <row r="37" spans="2:4" x14ac:dyDescent="0.3">
      <c r="B37" s="5" t="s">
        <v>26</v>
      </c>
      <c r="C37" s="4">
        <f>'P2 Presupuesto Aprobado-Ejec '!B37</f>
        <v>9702000</v>
      </c>
      <c r="D37" s="4">
        <f>'P2 Presupuesto Aprobado-Ejec '!C37</f>
        <v>4086.44</v>
      </c>
    </row>
    <row r="38" spans="2:4" x14ac:dyDescent="0.3">
      <c r="B38" s="3" t="s">
        <v>27</v>
      </c>
      <c r="C38" s="4">
        <f>'P2 Presupuesto Aprobado-Ejec '!B38</f>
        <v>0</v>
      </c>
      <c r="D38" s="4"/>
    </row>
    <row r="39" spans="2:4" x14ac:dyDescent="0.3">
      <c r="B39" s="5" t="s">
        <v>28</v>
      </c>
      <c r="C39" s="4">
        <f>'P2 Presupuesto Aprobado-Ejec '!B39</f>
        <v>0</v>
      </c>
      <c r="D39" s="4">
        <f>'P2 Presupuesto Aprobado-Ejec '!C39</f>
        <v>0</v>
      </c>
    </row>
    <row r="40" spans="2:4" x14ac:dyDescent="0.3">
      <c r="B40" s="5" t="s">
        <v>29</v>
      </c>
      <c r="C40" s="4">
        <f>'P2 Presupuesto Aprobado-Ejec '!B40</f>
        <v>0</v>
      </c>
      <c r="D40" s="4">
        <f>'P2 Presupuesto Aprobado-Ejec '!C40</f>
        <v>0</v>
      </c>
    </row>
    <row r="41" spans="2:4" x14ac:dyDescent="0.3">
      <c r="B41" s="5" t="s">
        <v>30</v>
      </c>
      <c r="C41" s="4">
        <f>'P2 Presupuesto Aprobado-Ejec '!B41</f>
        <v>0</v>
      </c>
      <c r="D41" s="4">
        <f>'P2 Presupuesto Aprobado-Ejec '!C41</f>
        <v>0</v>
      </c>
    </row>
    <row r="42" spans="2:4" x14ac:dyDescent="0.3">
      <c r="B42" s="5" t="s">
        <v>31</v>
      </c>
      <c r="C42" s="4">
        <f>'P2 Presupuesto Aprobado-Ejec '!B42</f>
        <v>0</v>
      </c>
      <c r="D42" s="4">
        <f>'P2 Presupuesto Aprobado-Ejec '!C42</f>
        <v>0</v>
      </c>
    </row>
    <row r="43" spans="2:4" x14ac:dyDescent="0.3">
      <c r="B43" s="5" t="s">
        <v>32</v>
      </c>
      <c r="C43" s="4">
        <f>'P2 Presupuesto Aprobado-Ejec '!B43</f>
        <v>0</v>
      </c>
      <c r="D43" s="4">
        <f>'P2 Presupuesto Aprobado-Ejec '!C43</f>
        <v>0</v>
      </c>
    </row>
    <row r="44" spans="2:4" x14ac:dyDescent="0.3">
      <c r="B44" s="5" t="s">
        <v>33</v>
      </c>
      <c r="C44" s="4">
        <f>'P2 Presupuesto Aprobado-Ejec '!B44</f>
        <v>0</v>
      </c>
      <c r="D44" s="4">
        <f>'P2 Presupuesto Aprobado-Ejec '!C44</f>
        <v>0</v>
      </c>
    </row>
    <row r="45" spans="2:4" x14ac:dyDescent="0.3">
      <c r="B45" s="5" t="s">
        <v>34</v>
      </c>
      <c r="C45" s="4">
        <f>'P2 Presupuesto Aprobado-Ejec '!B45</f>
        <v>0</v>
      </c>
      <c r="D45" s="4">
        <f>'P2 Presupuesto Aprobado-Ejec '!C45</f>
        <v>0</v>
      </c>
    </row>
    <row r="46" spans="2:4" x14ac:dyDescent="0.3">
      <c r="B46" s="5" t="s">
        <v>35</v>
      </c>
      <c r="C46" s="4">
        <f>'P2 Presupuesto Aprobado-Ejec '!B46</f>
        <v>0</v>
      </c>
      <c r="D46" s="4">
        <f>'P2 Presupuesto Aprobado-Ejec '!C46</f>
        <v>0</v>
      </c>
    </row>
    <row r="47" spans="2:4" x14ac:dyDescent="0.3">
      <c r="B47" s="3" t="s">
        <v>36</v>
      </c>
      <c r="C47" s="4">
        <f>'P2 Presupuesto Aprobado-Ejec '!B47</f>
        <v>0</v>
      </c>
      <c r="D47" s="4"/>
    </row>
    <row r="48" spans="2:4" x14ac:dyDescent="0.3">
      <c r="B48" s="5" t="s">
        <v>37</v>
      </c>
      <c r="C48" s="4">
        <f>'P2 Presupuesto Aprobado-Ejec '!B48</f>
        <v>0</v>
      </c>
      <c r="D48" s="4">
        <f>'P2 Presupuesto Aprobado-Ejec '!C48</f>
        <v>0</v>
      </c>
    </row>
    <row r="49" spans="2:4" x14ac:dyDescent="0.3">
      <c r="B49" s="5" t="s">
        <v>38</v>
      </c>
      <c r="C49" s="4">
        <f>'P2 Presupuesto Aprobado-Ejec '!B49</f>
        <v>0</v>
      </c>
      <c r="D49" s="4">
        <f>'P2 Presupuesto Aprobado-Ejec '!C49</f>
        <v>0</v>
      </c>
    </row>
    <row r="50" spans="2:4" x14ac:dyDescent="0.3">
      <c r="B50" s="5" t="s">
        <v>39</v>
      </c>
      <c r="C50" s="4">
        <f>'P2 Presupuesto Aprobado-Ejec '!B50</f>
        <v>0</v>
      </c>
      <c r="D50" s="4">
        <f>'P2 Presupuesto Aprobado-Ejec '!C50</f>
        <v>0</v>
      </c>
    </row>
    <row r="51" spans="2:4" x14ac:dyDescent="0.3">
      <c r="B51" s="5" t="s">
        <v>40</v>
      </c>
      <c r="C51" s="4">
        <f>'P2 Presupuesto Aprobado-Ejec '!B51</f>
        <v>0</v>
      </c>
      <c r="D51" s="4">
        <f>'P2 Presupuesto Aprobado-Ejec '!C51</f>
        <v>0</v>
      </c>
    </row>
    <row r="52" spans="2:4" x14ac:dyDescent="0.3">
      <c r="B52" s="5" t="s">
        <v>41</v>
      </c>
      <c r="C52" s="4">
        <f>'P2 Presupuesto Aprobado-Ejec '!B52</f>
        <v>0</v>
      </c>
      <c r="D52" s="4">
        <f>'P2 Presupuesto Aprobado-Ejec '!C52</f>
        <v>0</v>
      </c>
    </row>
    <row r="53" spans="2:4" x14ac:dyDescent="0.3">
      <c r="B53" s="5" t="s">
        <v>42</v>
      </c>
      <c r="C53" s="4">
        <f>'P2 Presupuesto Aprobado-Ejec '!B53</f>
        <v>0</v>
      </c>
      <c r="D53" s="4">
        <f>'P2 Presupuesto Aprobado-Ejec '!C53</f>
        <v>0</v>
      </c>
    </row>
    <row r="54" spans="2:4" x14ac:dyDescent="0.3">
      <c r="B54" s="3" t="s">
        <v>43</v>
      </c>
      <c r="C54" s="4">
        <f>'P2 Presupuesto Aprobado-Ejec '!B54</f>
        <v>0</v>
      </c>
      <c r="D54" s="4">
        <f>SUM(D55:D63)</f>
        <v>7306486.1899999995</v>
      </c>
    </row>
    <row r="55" spans="2:4" x14ac:dyDescent="0.3">
      <c r="B55" s="5" t="s">
        <v>44</v>
      </c>
      <c r="C55" s="4">
        <f>'P2 Presupuesto Aprobado-Ejec '!B55</f>
        <v>0</v>
      </c>
      <c r="D55" s="4">
        <f>'P2 Presupuesto Aprobado-Ejec '!C55</f>
        <v>2825891.19</v>
      </c>
    </row>
    <row r="56" spans="2:4" x14ac:dyDescent="0.3">
      <c r="B56" s="5" t="s">
        <v>45</v>
      </c>
      <c r="C56" s="4">
        <f>'P2 Presupuesto Aprobado-Ejec '!B56</f>
        <v>0</v>
      </c>
      <c r="D56" s="4">
        <f>'P2 Presupuesto Aprobado-Ejec '!C56</f>
        <v>741387.98</v>
      </c>
    </row>
    <row r="57" spans="2:4" x14ac:dyDescent="0.3">
      <c r="B57" s="5" t="s">
        <v>46</v>
      </c>
      <c r="C57" s="4">
        <f>'P2 Presupuesto Aprobado-Ejec '!B57</f>
        <v>0</v>
      </c>
      <c r="D57" s="4">
        <f>'P2 Presupuesto Aprobado-Ejec '!C57</f>
        <v>86644.2</v>
      </c>
    </row>
    <row r="58" spans="2:4" x14ac:dyDescent="0.3">
      <c r="B58" s="5" t="s">
        <v>47</v>
      </c>
      <c r="C58" s="4">
        <f>'P2 Presupuesto Aprobado-Ejec '!B58</f>
        <v>0</v>
      </c>
      <c r="D58" s="4">
        <f>'P2 Presupuesto Aprobado-Ejec '!C58</f>
        <v>27577</v>
      </c>
    </row>
    <row r="59" spans="2:4" x14ac:dyDescent="0.3">
      <c r="B59" s="5" t="s">
        <v>48</v>
      </c>
      <c r="C59" s="4">
        <f>'P2 Presupuesto Aprobado-Ejec '!B59</f>
        <v>0</v>
      </c>
      <c r="D59" s="4">
        <f>'P2 Presupuesto Aprobado-Ejec '!C59</f>
        <v>2207334.8199999998</v>
      </c>
    </row>
    <row r="60" spans="2:4" x14ac:dyDescent="0.3">
      <c r="B60" s="5" t="s">
        <v>49</v>
      </c>
      <c r="C60" s="4">
        <f>'P2 Presupuesto Aprobado-Ejec '!B60</f>
        <v>0</v>
      </c>
      <c r="D60" s="4">
        <f>'P2 Presupuesto Aprobado-Ejec '!C60</f>
        <v>81473</v>
      </c>
    </row>
    <row r="61" spans="2:4" x14ac:dyDescent="0.3">
      <c r="B61" s="5" t="s">
        <v>50</v>
      </c>
      <c r="C61" s="4">
        <f>'P2 Presupuesto Aprobado-Ejec '!B61</f>
        <v>0</v>
      </c>
      <c r="D61" s="4">
        <f>'P2 Presupuesto Aprobado-Ejec '!C61</f>
        <v>0</v>
      </c>
    </row>
    <row r="62" spans="2:4" x14ac:dyDescent="0.3">
      <c r="B62" s="5" t="s">
        <v>51</v>
      </c>
      <c r="C62" s="4">
        <f>'P2 Presupuesto Aprobado-Ejec '!B62</f>
        <v>0</v>
      </c>
      <c r="D62" s="4">
        <f>'P2 Presupuesto Aprobado-Ejec '!C62</f>
        <v>1336178</v>
      </c>
    </row>
    <row r="63" spans="2:4" x14ac:dyDescent="0.3">
      <c r="B63" s="5" t="s">
        <v>52</v>
      </c>
      <c r="C63" s="4">
        <f>'P2 Presupuesto Aprobado-Ejec '!B63</f>
        <v>0</v>
      </c>
      <c r="D63" s="4">
        <f>'P2 Presupuesto Aprobado-Ejec '!C63</f>
        <v>0</v>
      </c>
    </row>
    <row r="64" spans="2:4" x14ac:dyDescent="0.3">
      <c r="B64" s="3" t="s">
        <v>53</v>
      </c>
      <c r="C64" s="4">
        <f>'P2 Presupuesto Aprobado-Ejec '!B64</f>
        <v>0</v>
      </c>
      <c r="D64" s="4"/>
    </row>
    <row r="65" spans="2:4" x14ac:dyDescent="0.3">
      <c r="B65" s="5" t="s">
        <v>54</v>
      </c>
      <c r="C65" s="4">
        <f>'P2 Presupuesto Aprobado-Ejec '!B65</f>
        <v>0</v>
      </c>
      <c r="D65" s="4">
        <f>'P2 Presupuesto Aprobado-Ejec '!C65</f>
        <v>0</v>
      </c>
    </row>
    <row r="66" spans="2:4" x14ac:dyDescent="0.3">
      <c r="B66" s="5" t="s">
        <v>55</v>
      </c>
      <c r="C66" s="4">
        <f>'P2 Presupuesto Aprobado-Ejec '!B66</f>
        <v>0</v>
      </c>
      <c r="D66" s="4">
        <f>'P2 Presupuesto Aprobado-Ejec '!C66</f>
        <v>0</v>
      </c>
    </row>
    <row r="67" spans="2:4" x14ac:dyDescent="0.3">
      <c r="B67" s="5" t="s">
        <v>56</v>
      </c>
      <c r="C67" s="4">
        <f>'P2 Presupuesto Aprobado-Ejec '!B67</f>
        <v>0</v>
      </c>
      <c r="D67" s="4">
        <f>'P2 Presupuesto Aprobado-Ejec '!C67</f>
        <v>0</v>
      </c>
    </row>
    <row r="68" spans="2:4" x14ac:dyDescent="0.3">
      <c r="B68" s="5" t="s">
        <v>57</v>
      </c>
      <c r="C68" s="4">
        <f>'P2 Presupuesto Aprobado-Ejec '!B68</f>
        <v>0</v>
      </c>
      <c r="D68" s="4">
        <f>'P2 Presupuesto Aprobado-Ejec '!C68</f>
        <v>0</v>
      </c>
    </row>
    <row r="69" spans="2:4" x14ac:dyDescent="0.3">
      <c r="B69" s="3" t="s">
        <v>58</v>
      </c>
      <c r="C69" s="4">
        <f>'P2 Presupuesto Aprobado-Ejec '!B69</f>
        <v>0</v>
      </c>
      <c r="D69" s="4"/>
    </row>
    <row r="70" spans="2:4" x14ac:dyDescent="0.3">
      <c r="B70" s="5" t="s">
        <v>59</v>
      </c>
      <c r="C70" s="4">
        <f>'P2 Presupuesto Aprobado-Ejec '!B70</f>
        <v>0</v>
      </c>
      <c r="D70" s="4">
        <f>'P2 Presupuesto Aprobado-Ejec '!C70</f>
        <v>0</v>
      </c>
    </row>
    <row r="71" spans="2:4" x14ac:dyDescent="0.3">
      <c r="B71" s="5" t="s">
        <v>60</v>
      </c>
      <c r="C71" s="4">
        <f>'P2 Presupuesto Aprobado-Ejec '!B71</f>
        <v>0</v>
      </c>
      <c r="D71" s="4">
        <f>'P2 Presupuesto Aprobado-Ejec '!C71</f>
        <v>0</v>
      </c>
    </row>
    <row r="72" spans="2:4" x14ac:dyDescent="0.3">
      <c r="B72" s="3" t="s">
        <v>61</v>
      </c>
      <c r="C72" s="4">
        <f>'P2 Presupuesto Aprobado-Ejec '!B72</f>
        <v>0</v>
      </c>
      <c r="D72" s="4"/>
    </row>
    <row r="73" spans="2:4" x14ac:dyDescent="0.3">
      <c r="B73" s="5" t="s">
        <v>62</v>
      </c>
      <c r="C73" s="4">
        <f>'P2 Presupuesto Aprobado-Ejec '!B73</f>
        <v>0</v>
      </c>
      <c r="D73" s="4">
        <f>'P2 Presupuesto Aprobado-Ejec '!C73</f>
        <v>0</v>
      </c>
    </row>
    <row r="74" spans="2:4" x14ac:dyDescent="0.3">
      <c r="B74" s="5" t="s">
        <v>63</v>
      </c>
      <c r="C74" s="4">
        <f>'P2 Presupuesto Aprobado-Ejec '!B74</f>
        <v>0</v>
      </c>
      <c r="D74" s="4">
        <f>'P2 Presupuesto Aprobado-Ejec '!C74</f>
        <v>0</v>
      </c>
    </row>
    <row r="75" spans="2:4" x14ac:dyDescent="0.3">
      <c r="B75" s="5" t="s">
        <v>64</v>
      </c>
      <c r="C75" s="4">
        <f>'P2 Presupuesto Aprobado-Ejec '!B75</f>
        <v>0</v>
      </c>
      <c r="D75" s="4">
        <f>'P2 Presupuesto Aprobado-Ejec '!C75</f>
        <v>0</v>
      </c>
    </row>
    <row r="76" spans="2:4" x14ac:dyDescent="0.3">
      <c r="B76" s="1" t="s">
        <v>67</v>
      </c>
      <c r="C76" s="4">
        <f>'P2 Presupuesto Aprobado-Ejec '!B76</f>
        <v>0</v>
      </c>
      <c r="D76" s="4">
        <f>'P2 Presupuesto Aprobado-Ejec '!C76</f>
        <v>0</v>
      </c>
    </row>
    <row r="77" spans="2:4" x14ac:dyDescent="0.3">
      <c r="B77" s="3" t="s">
        <v>68</v>
      </c>
      <c r="C77" s="4">
        <f>'P2 Presupuesto Aprobado-Ejec '!B77</f>
        <v>0</v>
      </c>
      <c r="D77" s="4"/>
    </row>
    <row r="78" spans="2:4" x14ac:dyDescent="0.3">
      <c r="B78" s="5" t="s">
        <v>69</v>
      </c>
      <c r="C78" s="4">
        <f>'P2 Presupuesto Aprobado-Ejec '!B78</f>
        <v>0</v>
      </c>
      <c r="D78" s="4">
        <f>'P2 Presupuesto Aprobado-Ejec '!C78</f>
        <v>0</v>
      </c>
    </row>
    <row r="79" spans="2:4" x14ac:dyDescent="0.3">
      <c r="B79" s="5" t="s">
        <v>70</v>
      </c>
      <c r="C79" s="4">
        <f>'P2 Presupuesto Aprobado-Ejec '!B79</f>
        <v>0</v>
      </c>
      <c r="D79" s="4">
        <f>'P2 Presupuesto Aprobado-Ejec '!C79</f>
        <v>0</v>
      </c>
    </row>
    <row r="80" spans="2:4" x14ac:dyDescent="0.3">
      <c r="B80" s="3" t="s">
        <v>71</v>
      </c>
      <c r="C80" s="4">
        <f>'P2 Presupuesto Aprobado-Ejec '!B80</f>
        <v>0</v>
      </c>
      <c r="D80" s="4"/>
    </row>
    <row r="81" spans="2:4" x14ac:dyDescent="0.3">
      <c r="B81" s="5" t="s">
        <v>72</v>
      </c>
      <c r="C81" s="4">
        <f>'P2 Presupuesto Aprobado-Ejec '!B81</f>
        <v>0</v>
      </c>
      <c r="D81" s="4">
        <f>'P2 Presupuesto Aprobado-Ejec '!C81</f>
        <v>0</v>
      </c>
    </row>
    <row r="82" spans="2:4" x14ac:dyDescent="0.3">
      <c r="B82" s="5" t="s">
        <v>73</v>
      </c>
      <c r="C82" s="4">
        <f>'P2 Presupuesto Aprobado-Ejec '!B82</f>
        <v>0</v>
      </c>
      <c r="D82" s="4">
        <f>'P2 Presupuesto Aprobado-Ejec '!C82</f>
        <v>0</v>
      </c>
    </row>
    <row r="83" spans="2:4" x14ac:dyDescent="0.3">
      <c r="B83" s="3" t="s">
        <v>74</v>
      </c>
      <c r="C83" s="4">
        <f>'P2 Presupuesto Aprobado-Ejec '!B83</f>
        <v>0</v>
      </c>
      <c r="D83" s="4"/>
    </row>
    <row r="84" spans="2:4" x14ac:dyDescent="0.3">
      <c r="B84" s="5" t="s">
        <v>75</v>
      </c>
      <c r="C84" s="4">
        <f>'P2 Presupuesto Aprobado-Ejec '!B84</f>
        <v>0</v>
      </c>
      <c r="D84" s="4">
        <f>'P2 Presupuesto Aprobado-Ejec '!C84</f>
        <v>0</v>
      </c>
    </row>
    <row r="85" spans="2:4" x14ac:dyDescent="0.3">
      <c r="B85" s="8" t="s">
        <v>65</v>
      </c>
      <c r="C85" s="29">
        <f>SUM(C12,C18,C28,C38,C47,C54,C64,C69,C72,C77,C80,C83,)</f>
        <v>399088825</v>
      </c>
      <c r="D85" s="29">
        <f>SUM(D12,D18,D28,D54)</f>
        <v>12067646</v>
      </c>
    </row>
    <row r="90" spans="2:4" ht="15" thickBot="1" x14ac:dyDescent="0.35"/>
    <row r="91" spans="2:4" ht="26.4" customHeight="1" thickBot="1" x14ac:dyDescent="0.35">
      <c r="B91" s="21" t="s">
        <v>95</v>
      </c>
    </row>
    <row r="92" spans="2:4" ht="33.75" customHeight="1" thickBot="1" x14ac:dyDescent="0.35">
      <c r="B92" s="19" t="s">
        <v>96</v>
      </c>
      <c r="C92" s="27" t="s">
        <v>100</v>
      </c>
    </row>
    <row r="93" spans="2:4" ht="43.8" thickBot="1" x14ac:dyDescent="0.35">
      <c r="B93" s="20" t="s">
        <v>97</v>
      </c>
      <c r="C93" s="28" t="s">
        <v>102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11811023622047245" right="0.11811023622047245" top="0.39370078740157483" bottom="0.3937007874015748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Q103"/>
  <sheetViews>
    <sheetView showGridLines="0" tabSelected="1" zoomScaleNormal="10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B9" sqref="B9:B10"/>
    </sheetView>
  </sheetViews>
  <sheetFormatPr baseColWidth="10" defaultColWidth="11.44140625" defaultRowHeight="14.4" x14ac:dyDescent="0.3"/>
  <cols>
    <col min="1" max="1" width="65.33203125" customWidth="1"/>
    <col min="2" max="2" width="32" customWidth="1"/>
    <col min="3" max="3" width="25.5546875" customWidth="1"/>
    <col min="4" max="4" width="21.33203125" customWidth="1"/>
    <col min="5" max="5" width="19.5546875" customWidth="1"/>
    <col min="6" max="6" width="18.77734375" customWidth="1"/>
    <col min="7" max="7" width="13.33203125" customWidth="1"/>
    <col min="8" max="8" width="13.44140625" bestFit="1" customWidth="1"/>
    <col min="9" max="10" width="12.6640625" bestFit="1" customWidth="1"/>
    <col min="11" max="13" width="15.33203125" bestFit="1" customWidth="1"/>
    <col min="14" max="14" width="13.6640625" bestFit="1" customWidth="1"/>
    <col min="15" max="15" width="14" customWidth="1"/>
    <col min="16" max="16" width="16.5546875" customWidth="1"/>
  </cols>
  <sheetData>
    <row r="3" spans="1:17" ht="28.5" customHeight="1" x14ac:dyDescent="0.3">
      <c r="A3" s="32" t="s">
        <v>99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7" ht="21" customHeight="1" x14ac:dyDescent="0.3">
      <c r="A4" s="30" t="s">
        <v>98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7" ht="15.6" x14ac:dyDescent="0.3">
      <c r="A5" s="39" t="s">
        <v>104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7" ht="15.75" customHeight="1" x14ac:dyDescent="0.3">
      <c r="A6" s="34" t="s">
        <v>92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7" ht="15.75" customHeight="1" x14ac:dyDescent="0.3">
      <c r="A7" s="35" t="s">
        <v>77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1:17" ht="25.5" customHeight="1" x14ac:dyDescent="0.3">
      <c r="A9" s="36" t="s">
        <v>66</v>
      </c>
      <c r="B9" s="37" t="s">
        <v>94</v>
      </c>
      <c r="C9" s="37" t="s">
        <v>93</v>
      </c>
      <c r="D9" s="41" t="s">
        <v>91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7" x14ac:dyDescent="0.3">
      <c r="A10" s="36"/>
      <c r="B10" s="38"/>
      <c r="C10" s="38"/>
      <c r="D10" s="14" t="s">
        <v>79</v>
      </c>
      <c r="E10" s="14" t="s">
        <v>80</v>
      </c>
      <c r="F10" s="14" t="s">
        <v>81</v>
      </c>
      <c r="G10" s="14" t="s">
        <v>82</v>
      </c>
      <c r="H10" s="15" t="s">
        <v>83</v>
      </c>
      <c r="I10" s="14" t="s">
        <v>84</v>
      </c>
      <c r="J10" s="15" t="s">
        <v>85</v>
      </c>
      <c r="K10" s="14" t="s">
        <v>86</v>
      </c>
      <c r="L10" s="14" t="s">
        <v>87</v>
      </c>
      <c r="M10" s="14" t="s">
        <v>88</v>
      </c>
      <c r="N10" s="14" t="s">
        <v>89</v>
      </c>
      <c r="O10" s="15" t="s">
        <v>90</v>
      </c>
      <c r="P10" s="14" t="s">
        <v>78</v>
      </c>
    </row>
    <row r="11" spans="1:17" x14ac:dyDescent="0.3">
      <c r="A11" s="1" t="s">
        <v>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7" x14ac:dyDescent="0.3">
      <c r="A12" s="3" t="s">
        <v>1</v>
      </c>
      <c r="B12" s="23">
        <f>SUM(B13,B14,B15,B16,B17)</f>
        <v>297247282</v>
      </c>
      <c r="C12" s="23">
        <f t="shared" ref="C12:O12" si="0">SUM(C13,C14,C15,C16,C17)</f>
        <v>1267646</v>
      </c>
      <c r="D12" s="23">
        <f t="shared" si="0"/>
        <v>18623980.59</v>
      </c>
      <c r="E12" s="23">
        <f t="shared" si="0"/>
        <v>20094134.43</v>
      </c>
      <c r="F12" s="23">
        <f t="shared" si="0"/>
        <v>20699864.780000001</v>
      </c>
      <c r="G12" s="23">
        <f t="shared" si="0"/>
        <v>21305145.949999999</v>
      </c>
      <c r="H12" s="23">
        <f t="shared" si="0"/>
        <v>34838283.439999998</v>
      </c>
      <c r="I12" s="23">
        <f t="shared" si="0"/>
        <v>19243972.210000001</v>
      </c>
      <c r="J12" s="23">
        <f t="shared" si="0"/>
        <v>20491333.789999999</v>
      </c>
      <c r="K12" s="23">
        <f t="shared" si="0"/>
        <v>24467586.150000002</v>
      </c>
      <c r="L12" s="23">
        <f t="shared" si="0"/>
        <v>18704444.109999999</v>
      </c>
      <c r="M12" s="23">
        <f t="shared" si="0"/>
        <v>35290433.589999996</v>
      </c>
      <c r="N12" s="23">
        <f t="shared" si="0"/>
        <v>39655995.869999997</v>
      </c>
      <c r="O12" s="23">
        <f t="shared" si="0"/>
        <v>0</v>
      </c>
      <c r="P12" s="22">
        <f t="shared" ref="P12:P75" si="1">SUM(D12,E12,F12,G12,H12,I12,J12,K12,L12,M12,N12,O12)</f>
        <v>273415174.90999997</v>
      </c>
    </row>
    <row r="13" spans="1:17" x14ac:dyDescent="0.3">
      <c r="A13" s="5" t="s">
        <v>2</v>
      </c>
      <c r="B13" s="24">
        <v>234387838</v>
      </c>
      <c r="C13" s="24">
        <v>-4269982.67</v>
      </c>
      <c r="D13" s="25">
        <v>15498663.82</v>
      </c>
      <c r="E13" s="24">
        <v>17005330.489999998</v>
      </c>
      <c r="F13" s="24">
        <v>17606859.66</v>
      </c>
      <c r="G13" s="24">
        <v>18184491.079999998</v>
      </c>
      <c r="H13" s="24">
        <v>16960230.149999999</v>
      </c>
      <c r="I13" s="24">
        <v>16144830.49</v>
      </c>
      <c r="J13" s="24">
        <v>17362417.469999999</v>
      </c>
      <c r="K13" s="24">
        <v>21339134.530000001</v>
      </c>
      <c r="L13" s="24">
        <v>15553942.789999999</v>
      </c>
      <c r="M13" s="24">
        <v>17096280.489999998</v>
      </c>
      <c r="N13" s="24">
        <v>36014151.109999999</v>
      </c>
      <c r="O13" s="24"/>
      <c r="P13" s="22">
        <f t="shared" si="1"/>
        <v>208766332.07999998</v>
      </c>
    </row>
    <row r="14" spans="1:17" x14ac:dyDescent="0.3">
      <c r="A14" s="5" t="s">
        <v>3</v>
      </c>
      <c r="B14" s="24">
        <v>32928663</v>
      </c>
      <c r="C14" s="24">
        <v>6240735.6699999999</v>
      </c>
      <c r="D14" s="24">
        <v>740000</v>
      </c>
      <c r="E14" s="26">
        <v>700000</v>
      </c>
      <c r="F14" s="24">
        <v>735000</v>
      </c>
      <c r="G14" s="24">
        <v>735000</v>
      </c>
      <c r="H14" s="24">
        <v>15482441.92</v>
      </c>
      <c r="I14" s="24">
        <v>725000</v>
      </c>
      <c r="J14" s="24">
        <v>740000</v>
      </c>
      <c r="K14" s="24">
        <v>740000</v>
      </c>
      <c r="L14" s="24">
        <v>740000</v>
      </c>
      <c r="M14" s="24">
        <v>15798988.810000001</v>
      </c>
      <c r="N14" s="24">
        <v>1229218.05</v>
      </c>
      <c r="O14" s="24"/>
      <c r="P14" s="22">
        <f t="shared" si="1"/>
        <v>38365648.780000001</v>
      </c>
    </row>
    <row r="15" spans="1:17" x14ac:dyDescent="0.3">
      <c r="A15" s="5" t="s">
        <v>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>
        <v>0</v>
      </c>
      <c r="O15" s="24"/>
      <c r="P15" s="22">
        <f t="shared" si="1"/>
        <v>0</v>
      </c>
      <c r="Q15" s="16"/>
    </row>
    <row r="16" spans="1:17" x14ac:dyDescent="0.3">
      <c r="A16" s="5" t="s">
        <v>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>
        <v>0</v>
      </c>
      <c r="O16" s="24"/>
      <c r="P16" s="22">
        <f t="shared" si="1"/>
        <v>0</v>
      </c>
    </row>
    <row r="17" spans="1:16" x14ac:dyDescent="0.3">
      <c r="A17" s="5" t="s">
        <v>6</v>
      </c>
      <c r="B17" s="24">
        <v>29930781</v>
      </c>
      <c r="C17" s="24">
        <v>-703107</v>
      </c>
      <c r="D17" s="24">
        <v>2385316.77</v>
      </c>
      <c r="E17" s="24">
        <v>2388803.94</v>
      </c>
      <c r="F17" s="24">
        <v>2358005.12</v>
      </c>
      <c r="G17" s="24">
        <v>2385654.87</v>
      </c>
      <c r="H17" s="24">
        <v>2395611.37</v>
      </c>
      <c r="I17" s="24">
        <v>2374141.7200000002</v>
      </c>
      <c r="J17" s="24">
        <v>2388916.3199999998</v>
      </c>
      <c r="K17" s="24">
        <v>2388451.62</v>
      </c>
      <c r="L17" s="24">
        <v>2410501.3199999998</v>
      </c>
      <c r="M17" s="24">
        <v>2395164.29</v>
      </c>
      <c r="N17" s="24">
        <v>2412626.71</v>
      </c>
      <c r="O17" s="24"/>
      <c r="P17" s="22">
        <f t="shared" si="1"/>
        <v>26283194.050000001</v>
      </c>
    </row>
    <row r="18" spans="1:16" x14ac:dyDescent="0.3">
      <c r="A18" s="3" t="s">
        <v>7</v>
      </c>
      <c r="B18" s="23">
        <f>SUM(B19,B20,B21,B22,B23,B24,B25,B26,B27)</f>
        <v>47325377</v>
      </c>
      <c r="C18" s="23">
        <f>SUM(C19,C20,C21,C22,C23,C24,C25,C26,C27)</f>
        <v>1859367.3499999996</v>
      </c>
      <c r="D18" s="23">
        <f t="shared" ref="D18:O18" si="2">SUM(D19,D20,D21,D22,D23,D24,D25,D26,D27)</f>
        <v>5552266.5199999996</v>
      </c>
      <c r="E18" s="23">
        <f t="shared" si="2"/>
        <v>1863516.42</v>
      </c>
      <c r="F18" s="23">
        <f t="shared" si="2"/>
        <v>3769532.2600000002</v>
      </c>
      <c r="G18" s="23">
        <f t="shared" si="2"/>
        <v>3516825.5399999996</v>
      </c>
      <c r="H18" s="23">
        <f t="shared" si="2"/>
        <v>2227347.54</v>
      </c>
      <c r="I18" s="23">
        <f t="shared" si="2"/>
        <v>4773279.9700000007</v>
      </c>
      <c r="J18" s="23">
        <f t="shared" si="2"/>
        <v>3560473.34</v>
      </c>
      <c r="K18" s="23">
        <f t="shared" si="2"/>
        <v>3215754.42</v>
      </c>
      <c r="L18" s="23">
        <f>SUM(L19,L20,L21,L22,L23,L24,L25,L26,L27)</f>
        <v>5664546.4399999995</v>
      </c>
      <c r="M18" s="23">
        <f t="shared" si="2"/>
        <v>2520564.1</v>
      </c>
      <c r="N18" s="23">
        <f t="shared" si="2"/>
        <v>5754058.2599999998</v>
      </c>
      <c r="O18" s="23">
        <f t="shared" si="2"/>
        <v>0</v>
      </c>
      <c r="P18" s="22">
        <f t="shared" si="1"/>
        <v>42418164.809999995</v>
      </c>
    </row>
    <row r="19" spans="1:16" x14ac:dyDescent="0.3">
      <c r="A19" s="5" t="s">
        <v>8</v>
      </c>
      <c r="B19" s="24">
        <v>6522109</v>
      </c>
      <c r="C19" s="24">
        <v>1324216.78</v>
      </c>
      <c r="D19" s="24">
        <v>1174918</v>
      </c>
      <c r="E19" s="24">
        <v>19970.990000000002</v>
      </c>
      <c r="F19" s="24">
        <v>1069834.33</v>
      </c>
      <c r="G19" s="24">
        <v>19834</v>
      </c>
      <c r="H19" s="24">
        <v>531923.43000000005</v>
      </c>
      <c r="I19" s="24">
        <v>807832.19</v>
      </c>
      <c r="J19" s="24">
        <v>885012.1</v>
      </c>
      <c r="K19" s="24">
        <v>563383.94999999995</v>
      </c>
      <c r="L19" s="24">
        <v>638820.96</v>
      </c>
      <c r="M19" s="24">
        <v>279333.17</v>
      </c>
      <c r="N19" s="24">
        <v>1450929.84</v>
      </c>
      <c r="O19" s="24"/>
      <c r="P19" s="22">
        <f t="shared" si="1"/>
        <v>7441792.96</v>
      </c>
    </row>
    <row r="20" spans="1:16" x14ac:dyDescent="0.3">
      <c r="A20" s="5" t="s">
        <v>9</v>
      </c>
      <c r="B20" s="24">
        <v>2262600</v>
      </c>
      <c r="C20" s="24">
        <v>174883.22</v>
      </c>
      <c r="D20" s="24">
        <v>177000</v>
      </c>
      <c r="E20" s="24">
        <v>177000</v>
      </c>
      <c r="F20" s="24">
        <v>230100</v>
      </c>
      <c r="G20" s="24">
        <v>194700</v>
      </c>
      <c r="H20" s="24">
        <v>17700</v>
      </c>
      <c r="I20" s="24">
        <v>194700</v>
      </c>
      <c r="J20" s="24">
        <v>194700</v>
      </c>
      <c r="K20" s="24">
        <v>194700</v>
      </c>
      <c r="L20" s="24">
        <v>371700</v>
      </c>
      <c r="M20" s="24">
        <v>21698.22</v>
      </c>
      <c r="N20" s="24">
        <v>194700</v>
      </c>
      <c r="O20" s="24"/>
      <c r="P20" s="22">
        <f t="shared" si="1"/>
        <v>1968698.22</v>
      </c>
    </row>
    <row r="21" spans="1:16" x14ac:dyDescent="0.3">
      <c r="A21" s="5" t="s">
        <v>10</v>
      </c>
      <c r="B21" s="24">
        <v>2100000</v>
      </c>
      <c r="C21" s="24">
        <v>0</v>
      </c>
      <c r="D21" s="24"/>
      <c r="E21" s="24">
        <v>190315</v>
      </c>
      <c r="F21" s="24"/>
      <c r="G21" s="24">
        <v>246555</v>
      </c>
      <c r="H21" s="24">
        <v>45650</v>
      </c>
      <c r="I21" s="24">
        <v>434460</v>
      </c>
      <c r="J21" s="24"/>
      <c r="K21" s="24">
        <v>204942.5</v>
      </c>
      <c r="L21" s="24">
        <v>346150</v>
      </c>
      <c r="M21" s="24">
        <v>97400</v>
      </c>
      <c r="N21" s="24">
        <v>171020.04</v>
      </c>
      <c r="O21" s="24"/>
      <c r="P21" s="22">
        <f t="shared" si="1"/>
        <v>1736492.54</v>
      </c>
    </row>
    <row r="22" spans="1:16" x14ac:dyDescent="0.3">
      <c r="A22" s="5" t="s">
        <v>11</v>
      </c>
      <c r="B22" s="24">
        <v>550000</v>
      </c>
      <c r="C22" s="24">
        <v>-390955</v>
      </c>
      <c r="D22" s="24"/>
      <c r="E22" s="24"/>
      <c r="F22" s="24">
        <v>50000</v>
      </c>
      <c r="G22" s="24"/>
      <c r="H22" s="24">
        <v>0</v>
      </c>
      <c r="I22" s="24">
        <v>100000</v>
      </c>
      <c r="J22" s="24"/>
      <c r="K22" s="24"/>
      <c r="L22" s="24"/>
      <c r="M22" s="24">
        <v>3300</v>
      </c>
      <c r="N22" s="24">
        <v>0</v>
      </c>
      <c r="O22" s="24"/>
      <c r="P22" s="22">
        <f t="shared" si="1"/>
        <v>153300</v>
      </c>
    </row>
    <row r="23" spans="1:16" x14ac:dyDescent="0.3">
      <c r="A23" s="5" t="s">
        <v>12</v>
      </c>
      <c r="B23" s="24">
        <v>16546083</v>
      </c>
      <c r="C23" s="24">
        <v>1707492.56</v>
      </c>
      <c r="D23" s="24">
        <v>1120643.4099999999</v>
      </c>
      <c r="E23" s="24">
        <v>727643.43</v>
      </c>
      <c r="F23" s="24">
        <v>986653.43</v>
      </c>
      <c r="G23" s="24">
        <v>1887392.47</v>
      </c>
      <c r="H23" s="24">
        <v>1256674.1100000001</v>
      </c>
      <c r="I23" s="24">
        <v>1418192.51</v>
      </c>
      <c r="J23" s="24">
        <v>1253198.8999999999</v>
      </c>
      <c r="K23" s="24">
        <v>1500802.52</v>
      </c>
      <c r="L23" s="24">
        <v>2199197.73</v>
      </c>
      <c r="M23" s="24">
        <v>1443902.28</v>
      </c>
      <c r="N23" s="24">
        <v>2266717.08</v>
      </c>
      <c r="O23" s="24"/>
      <c r="P23" s="22">
        <f t="shared" si="1"/>
        <v>16061017.869999999</v>
      </c>
    </row>
    <row r="24" spans="1:16" x14ac:dyDescent="0.3">
      <c r="A24" s="5" t="s">
        <v>13</v>
      </c>
      <c r="B24" s="24">
        <v>3818075</v>
      </c>
      <c r="C24" s="24">
        <v>60635.11</v>
      </c>
      <c r="D24" s="24">
        <v>2526165.11</v>
      </c>
      <c r="E24" s="24">
        <v>115767</v>
      </c>
      <c r="F24" s="24">
        <v>209323</v>
      </c>
      <c r="G24" s="24">
        <v>118940</v>
      </c>
      <c r="H24" s="24">
        <v>103910</v>
      </c>
      <c r="I24" s="24">
        <v>103910</v>
      </c>
      <c r="J24" s="24">
        <v>102731</v>
      </c>
      <c r="K24" s="24">
        <v>77681</v>
      </c>
      <c r="L24" s="24">
        <v>0</v>
      </c>
      <c r="M24" s="24">
        <v>161040</v>
      </c>
      <c r="N24" s="24">
        <v>77558</v>
      </c>
      <c r="O24" s="24"/>
      <c r="P24" s="22">
        <f t="shared" si="1"/>
        <v>3597025.11</v>
      </c>
    </row>
    <row r="25" spans="1:16" x14ac:dyDescent="0.3">
      <c r="A25" s="5" t="s">
        <v>14</v>
      </c>
      <c r="B25" s="24">
        <v>3720000</v>
      </c>
      <c r="C25" s="24">
        <v>-952818.94</v>
      </c>
      <c r="D25" s="24">
        <v>249830</v>
      </c>
      <c r="E25" s="24"/>
      <c r="F25" s="24">
        <v>249970</v>
      </c>
      <c r="G25" s="24">
        <v>249950</v>
      </c>
      <c r="H25" s="24">
        <v>250250</v>
      </c>
      <c r="I25" s="24">
        <v>251104</v>
      </c>
      <c r="J25" s="24">
        <v>256555.6</v>
      </c>
      <c r="K25" s="24">
        <v>238242</v>
      </c>
      <c r="L25" s="24">
        <v>250471.99</v>
      </c>
      <c r="M25" s="24">
        <v>250042</v>
      </c>
      <c r="N25" s="24">
        <v>153500.42000000001</v>
      </c>
      <c r="O25" s="24"/>
      <c r="P25" s="22">
        <f t="shared" si="1"/>
        <v>2399916.0099999998</v>
      </c>
    </row>
    <row r="26" spans="1:16" x14ac:dyDescent="0.3">
      <c r="A26" s="5" t="s">
        <v>15</v>
      </c>
      <c r="B26" s="24">
        <v>4020000</v>
      </c>
      <c r="C26" s="24">
        <v>2038757.45</v>
      </c>
      <c r="D26" s="24">
        <v>303710</v>
      </c>
      <c r="E26" s="24">
        <v>398000</v>
      </c>
      <c r="F26" s="24">
        <v>274000</v>
      </c>
      <c r="G26" s="24">
        <v>124000</v>
      </c>
      <c r="H26" s="24">
        <v>21240</v>
      </c>
      <c r="I26" s="24">
        <v>452400</v>
      </c>
      <c r="J26" s="24">
        <v>576250.74</v>
      </c>
      <c r="K26" s="24">
        <v>436002.45</v>
      </c>
      <c r="L26" s="24">
        <v>1039940</v>
      </c>
      <c r="M26" s="24">
        <v>255748.43</v>
      </c>
      <c r="N26" s="24">
        <v>1030500</v>
      </c>
      <c r="O26" s="24"/>
      <c r="P26" s="22">
        <f t="shared" si="1"/>
        <v>4911791.620000001</v>
      </c>
    </row>
    <row r="27" spans="1:16" x14ac:dyDescent="0.3">
      <c r="A27" s="5" t="s">
        <v>16</v>
      </c>
      <c r="B27" s="24">
        <v>7786510</v>
      </c>
      <c r="C27" s="24">
        <v>-2102843.83</v>
      </c>
      <c r="D27" s="24"/>
      <c r="E27" s="24">
        <v>234820</v>
      </c>
      <c r="F27" s="24">
        <v>699651.5</v>
      </c>
      <c r="G27" s="24">
        <v>675454.07</v>
      </c>
      <c r="H27" s="24">
        <v>0</v>
      </c>
      <c r="I27" s="24">
        <v>1010681.27</v>
      </c>
      <c r="J27" s="24">
        <v>292025</v>
      </c>
      <c r="K27" s="24"/>
      <c r="L27" s="24">
        <v>818265.76</v>
      </c>
      <c r="M27" s="24">
        <v>8100</v>
      </c>
      <c r="N27" s="24">
        <v>409132.88</v>
      </c>
      <c r="O27" s="24"/>
      <c r="P27" s="22">
        <f t="shared" si="1"/>
        <v>4148130.4799999995</v>
      </c>
    </row>
    <row r="28" spans="1:16" x14ac:dyDescent="0.3">
      <c r="A28" s="3" t="s">
        <v>17</v>
      </c>
      <c r="B28" s="23">
        <f>SUM(B29,B30,B31,B32,B33,B34,B35,B36,B37,)</f>
        <v>54516166</v>
      </c>
      <c r="C28" s="23">
        <f t="shared" ref="C28:O28" si="3">SUM(C29,C30,C31,C32,C33,C34,C35,C36,C37,)</f>
        <v>1634146.4600000004</v>
      </c>
      <c r="D28" s="23">
        <f t="shared" si="3"/>
        <v>1895053.54</v>
      </c>
      <c r="E28" s="23">
        <f t="shared" si="3"/>
        <v>1509152.9300000002</v>
      </c>
      <c r="F28" s="23">
        <f t="shared" si="3"/>
        <v>1135904.3799999999</v>
      </c>
      <c r="G28" s="23">
        <v>1773212.2</v>
      </c>
      <c r="H28" s="23">
        <f t="shared" si="3"/>
        <v>6823929.9800000004</v>
      </c>
      <c r="I28" s="23">
        <f t="shared" si="3"/>
        <v>843875.46</v>
      </c>
      <c r="J28" s="23">
        <f t="shared" si="3"/>
        <v>2547508.36</v>
      </c>
      <c r="K28" s="23">
        <f t="shared" si="3"/>
        <v>4504701.41</v>
      </c>
      <c r="L28" s="23">
        <f t="shared" si="3"/>
        <v>5982776.3900000006</v>
      </c>
      <c r="M28" s="23">
        <f t="shared" si="3"/>
        <v>1341619.74</v>
      </c>
      <c r="N28" s="23">
        <f t="shared" si="3"/>
        <v>1579203.42</v>
      </c>
      <c r="O28" s="23">
        <f t="shared" si="3"/>
        <v>0</v>
      </c>
      <c r="P28" s="22">
        <f t="shared" si="1"/>
        <v>29936937.810000002</v>
      </c>
    </row>
    <row r="29" spans="1:16" x14ac:dyDescent="0.3">
      <c r="A29" s="5" t="s">
        <v>18</v>
      </c>
      <c r="B29" s="24">
        <v>6350000</v>
      </c>
      <c r="C29" s="24">
        <v>8329281.5800000001</v>
      </c>
      <c r="D29" s="24">
        <v>132297.19</v>
      </c>
      <c r="E29" s="24">
        <v>159401.37</v>
      </c>
      <c r="F29" s="24">
        <v>150924.28</v>
      </c>
      <c r="G29" s="24">
        <v>181569.2</v>
      </c>
      <c r="H29" s="24">
        <v>118318.14</v>
      </c>
      <c r="I29" s="24">
        <v>221075.46</v>
      </c>
      <c r="J29" s="24">
        <v>659508.36</v>
      </c>
      <c r="K29" s="24">
        <v>1360000</v>
      </c>
      <c r="L29" s="24">
        <v>392000</v>
      </c>
      <c r="M29" s="24">
        <v>9513.65</v>
      </c>
      <c r="N29" s="24">
        <v>979803.42</v>
      </c>
      <c r="O29" s="24"/>
      <c r="P29" s="22">
        <f t="shared" si="1"/>
        <v>4364411.07</v>
      </c>
    </row>
    <row r="30" spans="1:16" x14ac:dyDescent="0.3">
      <c r="A30" s="5" t="s">
        <v>19</v>
      </c>
      <c r="B30" s="24">
        <v>950000</v>
      </c>
      <c r="C30" s="24">
        <v>-530164</v>
      </c>
      <c r="D30" s="24">
        <v>151545.63</v>
      </c>
      <c r="E30" s="24"/>
      <c r="F30" s="24"/>
      <c r="G30" s="24"/>
      <c r="H30" s="24">
        <v>236401.2</v>
      </c>
      <c r="I30" s="24">
        <v>0</v>
      </c>
      <c r="J30" s="24"/>
      <c r="K30" s="24">
        <v>1947</v>
      </c>
      <c r="L30" s="24">
        <v>1947</v>
      </c>
      <c r="M30" s="24">
        <v>3600</v>
      </c>
      <c r="N30" s="24">
        <v>0</v>
      </c>
      <c r="O30" s="24"/>
      <c r="P30" s="22">
        <f t="shared" si="1"/>
        <v>395440.83</v>
      </c>
    </row>
    <row r="31" spans="1:16" x14ac:dyDescent="0.3">
      <c r="A31" s="5" t="s">
        <v>20</v>
      </c>
      <c r="B31" s="24">
        <v>750000</v>
      </c>
      <c r="C31" s="24">
        <v>-159422</v>
      </c>
      <c r="D31" s="24"/>
      <c r="E31" s="24"/>
      <c r="F31" s="24"/>
      <c r="G31" s="24">
        <v>139605.79999999999</v>
      </c>
      <c r="H31" s="24">
        <v>1888</v>
      </c>
      <c r="I31" s="24">
        <v>0</v>
      </c>
      <c r="J31" s="24"/>
      <c r="K31" s="24"/>
      <c r="L31" s="24">
        <v>284675</v>
      </c>
      <c r="M31" s="24">
        <v>0</v>
      </c>
      <c r="N31" s="24">
        <v>0</v>
      </c>
      <c r="O31" s="24"/>
      <c r="P31" s="22">
        <f t="shared" si="1"/>
        <v>426168.8</v>
      </c>
    </row>
    <row r="32" spans="1:16" x14ac:dyDescent="0.3">
      <c r="A32" s="5" t="s">
        <v>21</v>
      </c>
      <c r="B32" s="24">
        <v>1000</v>
      </c>
      <c r="C32" s="24">
        <v>31168</v>
      </c>
      <c r="D32" s="24"/>
      <c r="E32" s="24"/>
      <c r="F32" s="24"/>
      <c r="G32" s="24"/>
      <c r="H32" s="24"/>
      <c r="I32" s="24">
        <v>0</v>
      </c>
      <c r="J32" s="24"/>
      <c r="K32" s="24"/>
      <c r="L32" s="24">
        <v>0</v>
      </c>
      <c r="M32" s="24">
        <v>0</v>
      </c>
      <c r="N32" s="24">
        <v>0</v>
      </c>
      <c r="O32" s="24"/>
      <c r="P32" s="22">
        <f t="shared" si="1"/>
        <v>0</v>
      </c>
    </row>
    <row r="33" spans="1:16" x14ac:dyDescent="0.3">
      <c r="A33" s="5" t="s">
        <v>22</v>
      </c>
      <c r="B33" s="24">
        <v>2851000</v>
      </c>
      <c r="C33" s="24">
        <v>-2288360.2999999998</v>
      </c>
      <c r="D33" s="24"/>
      <c r="E33" s="24"/>
      <c r="F33" s="24"/>
      <c r="G33" s="24"/>
      <c r="H33" s="24">
        <v>132031.38</v>
      </c>
      <c r="I33" s="24">
        <v>0</v>
      </c>
      <c r="J33" s="24"/>
      <c r="K33" s="24">
        <v>263057.96999999997</v>
      </c>
      <c r="L33" s="24">
        <v>1947</v>
      </c>
      <c r="M33" s="24">
        <v>6485</v>
      </c>
      <c r="N33" s="24">
        <v>0</v>
      </c>
      <c r="O33" s="24"/>
      <c r="P33" s="22">
        <f t="shared" si="1"/>
        <v>403521.35</v>
      </c>
    </row>
    <row r="34" spans="1:16" x14ac:dyDescent="0.3">
      <c r="A34" s="5" t="s">
        <v>23</v>
      </c>
      <c r="B34" s="24">
        <v>6555000</v>
      </c>
      <c r="C34" s="24">
        <v>-329707.09999999998</v>
      </c>
      <c r="D34" s="24"/>
      <c r="E34" s="24"/>
      <c r="F34" s="24"/>
      <c r="G34" s="24"/>
      <c r="H34" s="24">
        <v>1899919.22</v>
      </c>
      <c r="I34" s="24"/>
      <c r="J34" s="24"/>
      <c r="K34" s="24">
        <v>1360462.5</v>
      </c>
      <c r="L34" s="24">
        <v>245476.45</v>
      </c>
      <c r="M34" s="24">
        <v>8385</v>
      </c>
      <c r="N34" s="24">
        <v>0</v>
      </c>
      <c r="O34" s="24"/>
      <c r="P34" s="22">
        <f t="shared" si="1"/>
        <v>3514243.17</v>
      </c>
    </row>
    <row r="35" spans="1:16" x14ac:dyDescent="0.3">
      <c r="A35" s="5" t="s">
        <v>24</v>
      </c>
      <c r="B35" s="24">
        <v>27357166</v>
      </c>
      <c r="C35" s="24">
        <v>-3422736.16</v>
      </c>
      <c r="D35" s="24">
        <v>1611210.72</v>
      </c>
      <c r="E35" s="24">
        <v>1324027.56</v>
      </c>
      <c r="F35" s="24">
        <v>984980.1</v>
      </c>
      <c r="G35" s="24">
        <v>311400</v>
      </c>
      <c r="H35" s="24">
        <v>3006443.62</v>
      </c>
      <c r="I35" s="24">
        <v>622800</v>
      </c>
      <c r="J35" s="24">
        <v>1888000</v>
      </c>
      <c r="K35" s="24">
        <v>325590.95</v>
      </c>
      <c r="L35" s="24">
        <v>2923787.45</v>
      </c>
      <c r="M35" s="24">
        <v>1253200</v>
      </c>
      <c r="N35" s="24">
        <v>599400</v>
      </c>
      <c r="O35" s="24"/>
      <c r="P35" s="22">
        <f t="shared" si="1"/>
        <v>14850840.399999999</v>
      </c>
    </row>
    <row r="36" spans="1:16" x14ac:dyDescent="0.3">
      <c r="A36" s="5" t="s">
        <v>25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2">
        <f t="shared" si="1"/>
        <v>0</v>
      </c>
    </row>
    <row r="37" spans="1:16" x14ac:dyDescent="0.3">
      <c r="A37" s="5" t="s">
        <v>26</v>
      </c>
      <c r="B37" s="24">
        <v>9702000</v>
      </c>
      <c r="C37" s="24">
        <v>4086.44</v>
      </c>
      <c r="D37" s="24"/>
      <c r="E37" s="24">
        <v>25724</v>
      </c>
      <c r="F37" s="24"/>
      <c r="G37" s="24">
        <v>1140637.2</v>
      </c>
      <c r="H37" s="24">
        <v>1428928.42</v>
      </c>
      <c r="I37" s="24"/>
      <c r="J37" s="24"/>
      <c r="K37" s="24">
        <v>1193642.99</v>
      </c>
      <c r="L37" s="24">
        <v>2132943.4900000002</v>
      </c>
      <c r="M37" s="24">
        <v>60436.09</v>
      </c>
      <c r="N37" s="24"/>
      <c r="O37" s="24"/>
      <c r="P37" s="22">
        <f t="shared" si="1"/>
        <v>5982312.1900000004</v>
      </c>
    </row>
    <row r="38" spans="1:16" x14ac:dyDescent="0.3">
      <c r="A38" s="3" t="s">
        <v>27</v>
      </c>
      <c r="B38" s="23">
        <f>SUM(B39,B40,B41,B42,B43,B44,B45,B46,)</f>
        <v>0</v>
      </c>
      <c r="C38" s="23">
        <f t="shared" ref="C38:O38" si="4">SUM(C39,C40,C41,C42,C43,C44,C45,C46,)</f>
        <v>0</v>
      </c>
      <c r="D38" s="23">
        <f t="shared" si="4"/>
        <v>0</v>
      </c>
      <c r="E38" s="23">
        <f t="shared" si="4"/>
        <v>0</v>
      </c>
      <c r="F38" s="23">
        <f t="shared" si="4"/>
        <v>0</v>
      </c>
      <c r="G38" s="23">
        <f t="shared" si="4"/>
        <v>0</v>
      </c>
      <c r="H38" s="23">
        <f t="shared" si="4"/>
        <v>0</v>
      </c>
      <c r="I38" s="23">
        <f t="shared" si="4"/>
        <v>0</v>
      </c>
      <c r="J38" s="23">
        <f t="shared" si="4"/>
        <v>0</v>
      </c>
      <c r="K38" s="23">
        <f t="shared" si="4"/>
        <v>0</v>
      </c>
      <c r="L38" s="23">
        <f t="shared" si="4"/>
        <v>0</v>
      </c>
      <c r="M38" s="23">
        <f t="shared" si="4"/>
        <v>0</v>
      </c>
      <c r="N38" s="23">
        <f t="shared" si="4"/>
        <v>0</v>
      </c>
      <c r="O38" s="23">
        <f t="shared" si="4"/>
        <v>0</v>
      </c>
      <c r="P38" s="22">
        <f t="shared" si="1"/>
        <v>0</v>
      </c>
    </row>
    <row r="39" spans="1:16" x14ac:dyDescent="0.3">
      <c r="A39" s="5" t="s">
        <v>28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2">
        <f t="shared" si="1"/>
        <v>0</v>
      </c>
    </row>
    <row r="40" spans="1:16" x14ac:dyDescent="0.3">
      <c r="A40" s="5" t="s">
        <v>29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2">
        <f t="shared" si="1"/>
        <v>0</v>
      </c>
    </row>
    <row r="41" spans="1:16" x14ac:dyDescent="0.3">
      <c r="A41" s="5" t="s">
        <v>30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2">
        <f t="shared" si="1"/>
        <v>0</v>
      </c>
    </row>
    <row r="42" spans="1:16" x14ac:dyDescent="0.3">
      <c r="A42" s="5" t="s">
        <v>31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2">
        <f t="shared" si="1"/>
        <v>0</v>
      </c>
    </row>
    <row r="43" spans="1:16" x14ac:dyDescent="0.3">
      <c r="A43" s="5" t="s">
        <v>32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2">
        <f t="shared" si="1"/>
        <v>0</v>
      </c>
    </row>
    <row r="44" spans="1:16" x14ac:dyDescent="0.3">
      <c r="A44" s="5" t="s">
        <v>33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2">
        <f t="shared" si="1"/>
        <v>0</v>
      </c>
    </row>
    <row r="45" spans="1:16" x14ac:dyDescent="0.3">
      <c r="A45" s="5" t="s">
        <v>34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2">
        <f t="shared" si="1"/>
        <v>0</v>
      </c>
    </row>
    <row r="46" spans="1:16" x14ac:dyDescent="0.3">
      <c r="A46" s="5" t="s">
        <v>35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2">
        <f t="shared" si="1"/>
        <v>0</v>
      </c>
    </row>
    <row r="47" spans="1:16" x14ac:dyDescent="0.3">
      <c r="A47" s="3" t="s">
        <v>36</v>
      </c>
      <c r="B47" s="23">
        <f>SUM(B48,B49,B50,B51,B52,B53)</f>
        <v>0</v>
      </c>
      <c r="C47" s="23">
        <f t="shared" ref="C47:O47" si="5">SUM(C48,C49,C50,C51,C52,C53)</f>
        <v>0</v>
      </c>
      <c r="D47" s="23">
        <f t="shared" si="5"/>
        <v>0</v>
      </c>
      <c r="E47" s="23">
        <f t="shared" si="5"/>
        <v>0</v>
      </c>
      <c r="F47" s="23">
        <f t="shared" si="5"/>
        <v>0</v>
      </c>
      <c r="G47" s="23">
        <f t="shared" si="5"/>
        <v>0</v>
      </c>
      <c r="H47" s="23">
        <f t="shared" si="5"/>
        <v>0</v>
      </c>
      <c r="I47" s="23">
        <f t="shared" si="5"/>
        <v>0</v>
      </c>
      <c r="J47" s="23">
        <f t="shared" si="5"/>
        <v>0</v>
      </c>
      <c r="K47" s="23">
        <f t="shared" si="5"/>
        <v>0</v>
      </c>
      <c r="L47" s="23">
        <f t="shared" si="5"/>
        <v>0</v>
      </c>
      <c r="M47" s="23">
        <f t="shared" si="5"/>
        <v>0</v>
      </c>
      <c r="N47" s="23">
        <f t="shared" si="5"/>
        <v>0</v>
      </c>
      <c r="O47" s="23">
        <f t="shared" si="5"/>
        <v>0</v>
      </c>
      <c r="P47" s="22">
        <f t="shared" si="1"/>
        <v>0</v>
      </c>
    </row>
    <row r="48" spans="1:16" x14ac:dyDescent="0.3">
      <c r="A48" s="5" t="s">
        <v>37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2">
        <f t="shared" si="1"/>
        <v>0</v>
      </c>
    </row>
    <row r="49" spans="1:16" x14ac:dyDescent="0.3">
      <c r="A49" s="5" t="s">
        <v>38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2">
        <f t="shared" si="1"/>
        <v>0</v>
      </c>
    </row>
    <row r="50" spans="1:16" x14ac:dyDescent="0.3">
      <c r="A50" s="5" t="s">
        <v>39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2">
        <f t="shared" si="1"/>
        <v>0</v>
      </c>
    </row>
    <row r="51" spans="1:16" x14ac:dyDescent="0.3">
      <c r="A51" s="5" t="s">
        <v>40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2">
        <f t="shared" si="1"/>
        <v>0</v>
      </c>
    </row>
    <row r="52" spans="1:16" x14ac:dyDescent="0.3">
      <c r="A52" s="5" t="s">
        <v>41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2">
        <f t="shared" si="1"/>
        <v>0</v>
      </c>
    </row>
    <row r="53" spans="1:16" x14ac:dyDescent="0.3">
      <c r="A53" s="5" t="s">
        <v>42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2">
        <f t="shared" si="1"/>
        <v>0</v>
      </c>
    </row>
    <row r="54" spans="1:16" x14ac:dyDescent="0.3">
      <c r="A54" s="3" t="s">
        <v>43</v>
      </c>
      <c r="B54" s="23">
        <f>SUM(B55,B56,B57,B58,B59,B60,B61,B62,B63)</f>
        <v>0</v>
      </c>
      <c r="C54" s="23">
        <f t="shared" ref="C54:O54" si="6">SUM(C55,C56,C57,C58,C59,C60,C61,C62,C63)</f>
        <v>7306486.1899999995</v>
      </c>
      <c r="D54" s="23">
        <f t="shared" si="6"/>
        <v>0</v>
      </c>
      <c r="E54" s="23">
        <f t="shared" si="6"/>
        <v>0</v>
      </c>
      <c r="F54" s="23">
        <f t="shared" si="6"/>
        <v>0</v>
      </c>
      <c r="G54" s="23">
        <f t="shared" si="6"/>
        <v>1159744.8999999999</v>
      </c>
      <c r="H54" s="23">
        <f t="shared" si="6"/>
        <v>1815040.8499999999</v>
      </c>
      <c r="I54" s="23">
        <f t="shared" si="6"/>
        <v>0</v>
      </c>
      <c r="J54" s="23">
        <f t="shared" si="6"/>
        <v>0</v>
      </c>
      <c r="K54" s="23">
        <f t="shared" si="6"/>
        <v>20617.2</v>
      </c>
      <c r="L54" s="23">
        <f t="shared" si="6"/>
        <v>1215368.69</v>
      </c>
      <c r="M54" s="23">
        <f t="shared" si="6"/>
        <v>0</v>
      </c>
      <c r="N54" s="23">
        <f t="shared" si="6"/>
        <v>0</v>
      </c>
      <c r="O54" s="23">
        <f t="shared" si="6"/>
        <v>0</v>
      </c>
      <c r="P54" s="22">
        <f t="shared" si="1"/>
        <v>4210771.6400000006</v>
      </c>
    </row>
    <row r="55" spans="1:16" x14ac:dyDescent="0.3">
      <c r="A55" s="5" t="s">
        <v>44</v>
      </c>
      <c r="B55" s="24"/>
      <c r="C55" s="24">
        <v>2825891.19</v>
      </c>
      <c r="D55" s="24"/>
      <c r="E55" s="24"/>
      <c r="F55" s="24"/>
      <c r="G55" s="24">
        <v>21210.5</v>
      </c>
      <c r="H55" s="24">
        <v>875847.31</v>
      </c>
      <c r="I55" s="24"/>
      <c r="J55" s="24"/>
      <c r="K55" s="24"/>
      <c r="L55" s="24">
        <v>726331.2</v>
      </c>
      <c r="M55" s="24"/>
      <c r="N55" s="24"/>
      <c r="O55" s="24"/>
      <c r="P55" s="22">
        <f t="shared" si="1"/>
        <v>1623389.01</v>
      </c>
    </row>
    <row r="56" spans="1:16" x14ac:dyDescent="0.3">
      <c r="A56" s="5" t="s">
        <v>45</v>
      </c>
      <c r="B56" s="24"/>
      <c r="C56" s="24">
        <v>741387.98</v>
      </c>
      <c r="D56" s="24"/>
      <c r="E56" s="24"/>
      <c r="F56" s="24"/>
      <c r="G56" s="24"/>
      <c r="H56" s="24">
        <v>331824.11</v>
      </c>
      <c r="I56" s="24"/>
      <c r="J56" s="24"/>
      <c r="K56" s="24"/>
      <c r="L56" s="24">
        <v>208311.18</v>
      </c>
      <c r="M56" s="24"/>
      <c r="N56" s="24"/>
      <c r="O56" s="24"/>
      <c r="P56" s="22">
        <f t="shared" si="1"/>
        <v>540135.29</v>
      </c>
    </row>
    <row r="57" spans="1:16" x14ac:dyDescent="0.3">
      <c r="A57" s="5" t="s">
        <v>46</v>
      </c>
      <c r="B57" s="24"/>
      <c r="C57" s="24">
        <v>86644.2</v>
      </c>
      <c r="D57" s="24"/>
      <c r="E57" s="24"/>
      <c r="F57" s="24"/>
      <c r="G57" s="24">
        <v>69734.399999999994</v>
      </c>
      <c r="H57" s="24">
        <v>3398.4</v>
      </c>
      <c r="I57" s="24"/>
      <c r="J57" s="24"/>
      <c r="K57" s="24"/>
      <c r="L57" s="24"/>
      <c r="M57" s="24"/>
      <c r="N57" s="24"/>
      <c r="O57" s="24"/>
      <c r="P57" s="22">
        <f t="shared" si="1"/>
        <v>73132.799999999988</v>
      </c>
    </row>
    <row r="58" spans="1:16" x14ac:dyDescent="0.3">
      <c r="A58" s="5" t="s">
        <v>47</v>
      </c>
      <c r="B58" s="24"/>
      <c r="C58" s="24">
        <v>27577</v>
      </c>
      <c r="D58" s="24"/>
      <c r="E58" s="24"/>
      <c r="F58" s="24"/>
      <c r="G58" s="24"/>
      <c r="H58" s="24">
        <v>27576.6</v>
      </c>
      <c r="I58" s="24"/>
      <c r="J58" s="24"/>
      <c r="K58" s="24"/>
      <c r="L58" s="24"/>
      <c r="M58" s="24"/>
      <c r="N58" s="24"/>
      <c r="O58" s="24"/>
      <c r="P58" s="22">
        <f t="shared" si="1"/>
        <v>27576.6</v>
      </c>
    </row>
    <row r="59" spans="1:16" x14ac:dyDescent="0.3">
      <c r="A59" s="5" t="s">
        <v>48</v>
      </c>
      <c r="B59" s="24"/>
      <c r="C59" s="24">
        <v>2207334.8199999998</v>
      </c>
      <c r="D59" s="24"/>
      <c r="E59" s="24"/>
      <c r="F59" s="24"/>
      <c r="G59" s="24">
        <v>1068800</v>
      </c>
      <c r="H59" s="24">
        <v>497380.02</v>
      </c>
      <c r="I59" s="24"/>
      <c r="J59" s="24"/>
      <c r="K59" s="24">
        <v>20617.2</v>
      </c>
      <c r="L59" s="24">
        <v>43384.67</v>
      </c>
      <c r="M59" s="24"/>
      <c r="N59" s="24"/>
      <c r="O59" s="24"/>
      <c r="P59" s="22">
        <f t="shared" si="1"/>
        <v>1630181.89</v>
      </c>
    </row>
    <row r="60" spans="1:16" x14ac:dyDescent="0.3">
      <c r="A60" s="5" t="s">
        <v>49</v>
      </c>
      <c r="B60" s="24"/>
      <c r="C60" s="24">
        <v>81473</v>
      </c>
      <c r="D60" s="24"/>
      <c r="E60" s="24"/>
      <c r="F60" s="24"/>
      <c r="G60" s="24"/>
      <c r="H60" s="24"/>
      <c r="I60" s="24"/>
      <c r="J60" s="24"/>
      <c r="K60" s="24"/>
      <c r="L60" s="24">
        <v>81473</v>
      </c>
      <c r="M60" s="24"/>
      <c r="N60" s="24"/>
      <c r="O60" s="24"/>
      <c r="P60" s="22">
        <f t="shared" si="1"/>
        <v>81473</v>
      </c>
    </row>
    <row r="61" spans="1:16" x14ac:dyDescent="0.3">
      <c r="A61" s="5" t="s">
        <v>50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2">
        <f t="shared" si="1"/>
        <v>0</v>
      </c>
    </row>
    <row r="62" spans="1:16" x14ac:dyDescent="0.3">
      <c r="A62" s="5" t="s">
        <v>51</v>
      </c>
      <c r="B62" s="24"/>
      <c r="C62" s="24">
        <v>1336178</v>
      </c>
      <c r="D62" s="24"/>
      <c r="E62" s="24"/>
      <c r="F62" s="24"/>
      <c r="G62" s="24"/>
      <c r="H62" s="24">
        <v>79014.41</v>
      </c>
      <c r="I62" s="24"/>
      <c r="J62" s="24"/>
      <c r="K62" s="24"/>
      <c r="L62" s="24"/>
      <c r="M62" s="24"/>
      <c r="N62" s="24"/>
      <c r="O62" s="24"/>
      <c r="P62" s="22">
        <f t="shared" si="1"/>
        <v>79014.41</v>
      </c>
    </row>
    <row r="63" spans="1:16" x14ac:dyDescent="0.3">
      <c r="A63" s="5" t="s">
        <v>52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>
        <v>155868.64000000001</v>
      </c>
      <c r="M63" s="24"/>
      <c r="N63" s="24"/>
      <c r="O63" s="24"/>
      <c r="P63" s="22">
        <f t="shared" si="1"/>
        <v>155868.64000000001</v>
      </c>
    </row>
    <row r="64" spans="1:16" x14ac:dyDescent="0.3">
      <c r="A64" s="3" t="s">
        <v>53</v>
      </c>
      <c r="B64" s="23">
        <f>SUM(B65,B66,B67,B68)</f>
        <v>0</v>
      </c>
      <c r="C64" s="23">
        <f t="shared" ref="C64:O64" si="7">SUM(C65,C66,C67,C68)</f>
        <v>0</v>
      </c>
      <c r="D64" s="23">
        <f t="shared" si="7"/>
        <v>0</v>
      </c>
      <c r="E64" s="23">
        <f t="shared" si="7"/>
        <v>0</v>
      </c>
      <c r="F64" s="23">
        <f t="shared" si="7"/>
        <v>0</v>
      </c>
      <c r="G64" s="23">
        <f t="shared" si="7"/>
        <v>0</v>
      </c>
      <c r="H64" s="23">
        <f t="shared" si="7"/>
        <v>0</v>
      </c>
      <c r="I64" s="23">
        <f t="shared" si="7"/>
        <v>0</v>
      </c>
      <c r="J64" s="23">
        <f t="shared" si="7"/>
        <v>0</v>
      </c>
      <c r="K64" s="23">
        <f t="shared" si="7"/>
        <v>0</v>
      </c>
      <c r="L64" s="23">
        <f t="shared" si="7"/>
        <v>0</v>
      </c>
      <c r="M64" s="23">
        <f t="shared" si="7"/>
        <v>0</v>
      </c>
      <c r="N64" s="23">
        <f t="shared" si="7"/>
        <v>0</v>
      </c>
      <c r="O64" s="23">
        <f t="shared" si="7"/>
        <v>0</v>
      </c>
      <c r="P64" s="22">
        <f t="shared" si="1"/>
        <v>0</v>
      </c>
    </row>
    <row r="65" spans="1:16" x14ac:dyDescent="0.3">
      <c r="A65" s="5" t="s">
        <v>54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2">
        <f t="shared" si="1"/>
        <v>0</v>
      </c>
    </row>
    <row r="66" spans="1:16" x14ac:dyDescent="0.3">
      <c r="A66" s="5" t="s">
        <v>55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2">
        <f t="shared" si="1"/>
        <v>0</v>
      </c>
    </row>
    <row r="67" spans="1:16" x14ac:dyDescent="0.3">
      <c r="A67" s="5" t="s">
        <v>56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2">
        <f t="shared" si="1"/>
        <v>0</v>
      </c>
    </row>
    <row r="68" spans="1:16" x14ac:dyDescent="0.3">
      <c r="A68" s="5" t="s">
        <v>57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2">
        <f t="shared" si="1"/>
        <v>0</v>
      </c>
    </row>
    <row r="69" spans="1:16" x14ac:dyDescent="0.3">
      <c r="A69" s="3" t="s">
        <v>58</v>
      </c>
      <c r="B69" s="23">
        <f>SUM(B70,B71)</f>
        <v>0</v>
      </c>
      <c r="C69" s="23">
        <f t="shared" ref="C69:O69" si="8">SUM(C70,C71)</f>
        <v>0</v>
      </c>
      <c r="D69" s="23">
        <f t="shared" si="8"/>
        <v>0</v>
      </c>
      <c r="E69" s="23">
        <f t="shared" si="8"/>
        <v>0</v>
      </c>
      <c r="F69" s="23">
        <f t="shared" si="8"/>
        <v>0</v>
      </c>
      <c r="G69" s="23">
        <f t="shared" si="8"/>
        <v>0</v>
      </c>
      <c r="H69" s="23">
        <f t="shared" si="8"/>
        <v>0</v>
      </c>
      <c r="I69" s="23">
        <f t="shared" si="8"/>
        <v>0</v>
      </c>
      <c r="J69" s="23">
        <f t="shared" si="8"/>
        <v>0</v>
      </c>
      <c r="K69" s="23">
        <f t="shared" si="8"/>
        <v>0</v>
      </c>
      <c r="L69" s="23">
        <f t="shared" si="8"/>
        <v>0</v>
      </c>
      <c r="M69" s="23">
        <f t="shared" si="8"/>
        <v>0</v>
      </c>
      <c r="N69" s="23">
        <f t="shared" si="8"/>
        <v>0</v>
      </c>
      <c r="O69" s="23">
        <f t="shared" si="8"/>
        <v>0</v>
      </c>
      <c r="P69" s="22">
        <f t="shared" si="1"/>
        <v>0</v>
      </c>
    </row>
    <row r="70" spans="1:16" x14ac:dyDescent="0.3">
      <c r="A70" s="5" t="s">
        <v>59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2">
        <f t="shared" si="1"/>
        <v>0</v>
      </c>
    </row>
    <row r="71" spans="1:16" x14ac:dyDescent="0.3">
      <c r="A71" s="5" t="s">
        <v>60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2">
        <f t="shared" si="1"/>
        <v>0</v>
      </c>
    </row>
    <row r="72" spans="1:16" x14ac:dyDescent="0.3">
      <c r="A72" s="3" t="s">
        <v>61</v>
      </c>
      <c r="B72" s="23">
        <f>SUM(B73,B74,B75)</f>
        <v>0</v>
      </c>
      <c r="C72" s="23">
        <f t="shared" ref="C72:O72" si="9">SUM(C73,C74,C75)</f>
        <v>0</v>
      </c>
      <c r="D72" s="23">
        <f t="shared" si="9"/>
        <v>0</v>
      </c>
      <c r="E72" s="23">
        <f t="shared" si="9"/>
        <v>0</v>
      </c>
      <c r="F72" s="23">
        <f t="shared" si="9"/>
        <v>0</v>
      </c>
      <c r="G72" s="23">
        <f t="shared" si="9"/>
        <v>0</v>
      </c>
      <c r="H72" s="23">
        <f t="shared" si="9"/>
        <v>0</v>
      </c>
      <c r="I72" s="23">
        <f t="shared" si="9"/>
        <v>0</v>
      </c>
      <c r="J72" s="23">
        <f t="shared" si="9"/>
        <v>0</v>
      </c>
      <c r="K72" s="23">
        <f t="shared" si="9"/>
        <v>0</v>
      </c>
      <c r="L72" s="23">
        <f t="shared" si="9"/>
        <v>0</v>
      </c>
      <c r="M72" s="23">
        <f t="shared" si="9"/>
        <v>0</v>
      </c>
      <c r="N72" s="23">
        <f t="shared" si="9"/>
        <v>0</v>
      </c>
      <c r="O72" s="23">
        <f t="shared" si="9"/>
        <v>0</v>
      </c>
      <c r="P72" s="22">
        <f t="shared" si="1"/>
        <v>0</v>
      </c>
    </row>
    <row r="73" spans="1:16" x14ac:dyDescent="0.3">
      <c r="A73" s="5" t="s">
        <v>62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2">
        <f t="shared" si="1"/>
        <v>0</v>
      </c>
    </row>
    <row r="74" spans="1:16" x14ac:dyDescent="0.3">
      <c r="A74" s="5" t="s">
        <v>63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2">
        <f t="shared" si="1"/>
        <v>0</v>
      </c>
    </row>
    <row r="75" spans="1:16" x14ac:dyDescent="0.3">
      <c r="A75" s="5" t="s">
        <v>64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2">
        <f t="shared" si="1"/>
        <v>0</v>
      </c>
    </row>
    <row r="76" spans="1:16" x14ac:dyDescent="0.3">
      <c r="A76" s="1" t="s">
        <v>67</v>
      </c>
      <c r="B76" s="22">
        <v>0</v>
      </c>
      <c r="C76" s="22">
        <v>0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>
        <f t="shared" ref="P76:P84" si="10">SUM(D76,E76,F76,G76,H76,I76,J76,K76,L76,M76,N76,O76)</f>
        <v>0</v>
      </c>
    </row>
    <row r="77" spans="1:16" x14ac:dyDescent="0.3">
      <c r="A77" s="3" t="s">
        <v>68</v>
      </c>
      <c r="B77" s="23">
        <v>0</v>
      </c>
      <c r="C77" s="23">
        <v>0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2">
        <f t="shared" si="10"/>
        <v>0</v>
      </c>
    </row>
    <row r="78" spans="1:16" x14ac:dyDescent="0.3">
      <c r="A78" s="5" t="s">
        <v>69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2">
        <f t="shared" si="10"/>
        <v>0</v>
      </c>
    </row>
    <row r="79" spans="1:16" x14ac:dyDescent="0.3">
      <c r="A79" s="5" t="s">
        <v>70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2">
        <f t="shared" si="10"/>
        <v>0</v>
      </c>
    </row>
    <row r="80" spans="1:16" x14ac:dyDescent="0.3">
      <c r="A80" s="3" t="s">
        <v>71</v>
      </c>
      <c r="B80" s="23">
        <v>0</v>
      </c>
      <c r="C80" s="23">
        <v>0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2">
        <f t="shared" si="10"/>
        <v>0</v>
      </c>
    </row>
    <row r="81" spans="1:16" x14ac:dyDescent="0.3">
      <c r="A81" s="5" t="s">
        <v>72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2">
        <f t="shared" si="10"/>
        <v>0</v>
      </c>
    </row>
    <row r="82" spans="1:16" x14ac:dyDescent="0.3">
      <c r="A82" s="5" t="s">
        <v>73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2">
        <f t="shared" si="10"/>
        <v>0</v>
      </c>
    </row>
    <row r="83" spans="1:16" x14ac:dyDescent="0.3">
      <c r="A83" s="3" t="s">
        <v>74</v>
      </c>
      <c r="B83" s="23">
        <v>0</v>
      </c>
      <c r="C83" s="23">
        <v>0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2">
        <f t="shared" si="10"/>
        <v>0</v>
      </c>
    </row>
    <row r="84" spans="1:16" x14ac:dyDescent="0.3">
      <c r="A84" s="5" t="s">
        <v>75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2">
        <f t="shared" si="10"/>
        <v>0</v>
      </c>
    </row>
    <row r="85" spans="1:16" x14ac:dyDescent="0.3">
      <c r="A85" s="8" t="s">
        <v>65</v>
      </c>
      <c r="B85" s="29">
        <f>SUM(B12,B18,B28,B38,B47,B54,B64,B69,B72,B76,)</f>
        <v>399088825</v>
      </c>
      <c r="C85" s="29">
        <f t="shared" ref="C85:P85" si="11">SUM(C12,C18,C28,C38,C47,C54,C64,C69,C72,C76,)</f>
        <v>12067646</v>
      </c>
      <c r="D85" s="29">
        <f t="shared" si="11"/>
        <v>26071300.649999999</v>
      </c>
      <c r="E85" s="29">
        <f t="shared" si="11"/>
        <v>23466803.780000001</v>
      </c>
      <c r="F85" s="29">
        <f t="shared" si="11"/>
        <v>25605301.420000002</v>
      </c>
      <c r="G85" s="29">
        <f t="shared" si="11"/>
        <v>27754928.589999996</v>
      </c>
      <c r="H85" s="29">
        <f t="shared" si="11"/>
        <v>45704601.809999995</v>
      </c>
      <c r="I85" s="29">
        <f t="shared" si="11"/>
        <v>24861127.640000001</v>
      </c>
      <c r="J85" s="29">
        <f t="shared" si="11"/>
        <v>26599315.489999998</v>
      </c>
      <c r="K85" s="29">
        <f t="shared" si="11"/>
        <v>32208659.18</v>
      </c>
      <c r="L85" s="29">
        <f t="shared" si="11"/>
        <v>31567135.629999999</v>
      </c>
      <c r="M85" s="29">
        <f t="shared" si="11"/>
        <v>39152617.43</v>
      </c>
      <c r="N85" s="29">
        <f t="shared" si="11"/>
        <v>46989257.549999997</v>
      </c>
      <c r="O85" s="29">
        <f t="shared" si="11"/>
        <v>0</v>
      </c>
      <c r="P85" s="29">
        <f t="shared" si="11"/>
        <v>349981049.16999996</v>
      </c>
    </row>
    <row r="86" spans="1:16" x14ac:dyDescent="0.3">
      <c r="A86" s="5" t="s">
        <v>103</v>
      </c>
    </row>
    <row r="87" spans="1:16" x14ac:dyDescent="0.3">
      <c r="A87" s="5" t="s">
        <v>107</v>
      </c>
    </row>
    <row r="88" spans="1:16" x14ac:dyDescent="0.3">
      <c r="A88" s="5" t="s">
        <v>108</v>
      </c>
    </row>
    <row r="92" spans="1:16" x14ac:dyDescent="0.3">
      <c r="A92" t="s">
        <v>106</v>
      </c>
    </row>
    <row r="93" spans="1:16" x14ac:dyDescent="0.3">
      <c r="A93" t="s">
        <v>105</v>
      </c>
      <c r="C93" s="24"/>
    </row>
    <row r="94" spans="1:16" x14ac:dyDescent="0.3">
      <c r="C94" s="24"/>
    </row>
    <row r="95" spans="1:16" x14ac:dyDescent="0.3">
      <c r="C95" s="24"/>
    </row>
    <row r="96" spans="1:16" x14ac:dyDescent="0.3">
      <c r="C96" s="24"/>
    </row>
    <row r="97" spans="1:3" x14ac:dyDescent="0.3">
      <c r="C97" s="24"/>
    </row>
    <row r="99" spans="1:3" x14ac:dyDescent="0.3">
      <c r="C99" s="24"/>
    </row>
    <row r="102" spans="1:3" x14ac:dyDescent="0.3">
      <c r="A102" t="s">
        <v>100</v>
      </c>
    </row>
    <row r="103" spans="1:3" x14ac:dyDescent="0.3">
      <c r="A103" t="s">
        <v>101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1811023622047245" right="0.11811023622047245" top="0.35433070866141736" bottom="0.35433070866141736" header="0.31496062992125984" footer="0.31496062992125984"/>
  <pageSetup paperSize="14" scale="4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topLeftCell="C1" zoomScale="70" zoomScaleNormal="70" workbookViewId="0">
      <selection activeCell="H11" sqref="H11"/>
    </sheetView>
  </sheetViews>
  <sheetFormatPr baseColWidth="10" defaultColWidth="11.44140625" defaultRowHeight="14.4" x14ac:dyDescent="0.3"/>
  <cols>
    <col min="3" max="3" width="93.6640625" bestFit="1" customWidth="1"/>
    <col min="4" max="4" width="19.33203125" customWidth="1"/>
    <col min="5" max="5" width="19.6640625" customWidth="1"/>
    <col min="6" max="6" width="18.5546875" customWidth="1"/>
    <col min="7" max="7" width="19" customWidth="1"/>
    <col min="8" max="8" width="18" customWidth="1"/>
    <col min="9" max="9" width="17.33203125" customWidth="1"/>
    <col min="10" max="10" width="21.44140625" customWidth="1"/>
    <col min="11" max="11" width="19.33203125" customWidth="1"/>
    <col min="12" max="12" width="17.6640625" customWidth="1"/>
    <col min="13" max="13" width="19.44140625" customWidth="1"/>
    <col min="14" max="14" width="18.5546875" customWidth="1"/>
    <col min="15" max="15" width="13.44140625" customWidth="1"/>
    <col min="16" max="16" width="22.33203125" customWidth="1"/>
  </cols>
  <sheetData>
    <row r="3" spans="3:17" ht="28.5" customHeight="1" x14ac:dyDescent="0.3">
      <c r="C3" s="32" t="s">
        <v>99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3:17" ht="21" customHeight="1" x14ac:dyDescent="0.3">
      <c r="C4" s="30" t="s">
        <v>98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3:17" ht="15.6" x14ac:dyDescent="0.3">
      <c r="C5" s="39" t="s">
        <v>104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3:17" ht="15.75" customHeight="1" x14ac:dyDescent="0.3">
      <c r="C6" s="34" t="s">
        <v>92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3:17" ht="15.75" customHeight="1" x14ac:dyDescent="0.3">
      <c r="C7" s="35" t="s">
        <v>77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3:17" ht="23.25" customHeight="1" x14ac:dyDescent="0.3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3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3">
      <c r="C11" s="3" t="s">
        <v>1</v>
      </c>
      <c r="D11" s="23">
        <f>'P2 Presupuesto Aprobado-Ejec '!D12</f>
        <v>18623980.59</v>
      </c>
      <c r="E11" s="23">
        <f>'P2 Presupuesto Aprobado-Ejec '!E12</f>
        <v>20094134.43</v>
      </c>
      <c r="F11" s="23">
        <f>'P2 Presupuesto Aprobado-Ejec '!F12</f>
        <v>20699864.780000001</v>
      </c>
      <c r="G11" s="23">
        <f>'P2 Presupuesto Aprobado-Ejec '!G12</f>
        <v>21305145.949999999</v>
      </c>
      <c r="H11" s="23">
        <f>'P2 Presupuesto Aprobado-Ejec '!H12</f>
        <v>34838283.439999998</v>
      </c>
      <c r="I11" s="23">
        <f>'P2 Presupuesto Aprobado-Ejec '!I12</f>
        <v>19243972.210000001</v>
      </c>
      <c r="J11" s="23">
        <f>'P2 Presupuesto Aprobado-Ejec '!J12</f>
        <v>20491333.789999999</v>
      </c>
      <c r="K11" s="23">
        <f>'P2 Presupuesto Aprobado-Ejec '!K12</f>
        <v>24467586.150000002</v>
      </c>
      <c r="L11" s="23">
        <f>'P2 Presupuesto Aprobado-Ejec '!L12</f>
        <v>18704444.109999999</v>
      </c>
      <c r="M11" s="23">
        <f>'P2 Presupuesto Aprobado-Ejec '!M12</f>
        <v>35290433.589999996</v>
      </c>
      <c r="N11" s="23">
        <f>'P2 Presupuesto Aprobado-Ejec '!N12</f>
        <v>39655995.869999997</v>
      </c>
      <c r="O11" s="23">
        <f>'P2 Presupuesto Aprobado-Ejec '!O12</f>
        <v>0</v>
      </c>
      <c r="P11" s="24">
        <f>SUM(D11:O11)</f>
        <v>273415174.90999997</v>
      </c>
    </row>
    <row r="12" spans="3:17" x14ac:dyDescent="0.3">
      <c r="C12" s="5" t="s">
        <v>2</v>
      </c>
      <c r="D12" s="24">
        <f>'P2 Presupuesto Aprobado-Ejec '!D13</f>
        <v>15498663.82</v>
      </c>
      <c r="E12" s="24">
        <f>'P2 Presupuesto Aprobado-Ejec '!E13</f>
        <v>17005330.489999998</v>
      </c>
      <c r="F12" s="24">
        <f>'P2 Presupuesto Aprobado-Ejec '!F13</f>
        <v>17606859.66</v>
      </c>
      <c r="G12" s="24">
        <f>'P2 Presupuesto Aprobado-Ejec '!G13</f>
        <v>18184491.079999998</v>
      </c>
      <c r="H12" s="24">
        <f>'P2 Presupuesto Aprobado-Ejec '!H13</f>
        <v>16960230.149999999</v>
      </c>
      <c r="I12" s="24">
        <f>'P2 Presupuesto Aprobado-Ejec '!I13</f>
        <v>16144830.49</v>
      </c>
      <c r="J12" s="24">
        <f>'P2 Presupuesto Aprobado-Ejec '!J13</f>
        <v>17362417.469999999</v>
      </c>
      <c r="K12" s="24">
        <f>'P2 Presupuesto Aprobado-Ejec '!K13</f>
        <v>21339134.530000001</v>
      </c>
      <c r="L12" s="24">
        <f>'P2 Presupuesto Aprobado-Ejec '!L13</f>
        <v>15553942.789999999</v>
      </c>
      <c r="M12" s="24">
        <f>'P2 Presupuesto Aprobado-Ejec '!M13</f>
        <v>17096280.489999998</v>
      </c>
      <c r="N12" s="24">
        <f>'P2 Presupuesto Aprobado-Ejec '!N13</f>
        <v>36014151.109999999</v>
      </c>
      <c r="O12" s="24">
        <f>'P2 Presupuesto Aprobado-Ejec '!O13</f>
        <v>0</v>
      </c>
      <c r="P12" s="24">
        <f t="shared" ref="P12:P75" si="0">SUM(D12:O12)</f>
        <v>208766332.07999998</v>
      </c>
    </row>
    <row r="13" spans="3:17" x14ac:dyDescent="0.3">
      <c r="C13" s="5" t="s">
        <v>3</v>
      </c>
      <c r="D13" s="24">
        <f>'P2 Presupuesto Aprobado-Ejec '!D14</f>
        <v>740000</v>
      </c>
      <c r="E13" s="24">
        <f>'P2 Presupuesto Aprobado-Ejec '!E14</f>
        <v>700000</v>
      </c>
      <c r="F13" s="24">
        <f>'P2 Presupuesto Aprobado-Ejec '!F14</f>
        <v>735000</v>
      </c>
      <c r="G13" s="24">
        <f>'P2 Presupuesto Aprobado-Ejec '!G14</f>
        <v>735000</v>
      </c>
      <c r="H13" s="24">
        <f>'P2 Presupuesto Aprobado-Ejec '!H14</f>
        <v>15482441.92</v>
      </c>
      <c r="I13" s="24">
        <f>'P2 Presupuesto Aprobado-Ejec '!I14</f>
        <v>725000</v>
      </c>
      <c r="J13" s="24">
        <f>'P2 Presupuesto Aprobado-Ejec '!J14</f>
        <v>740000</v>
      </c>
      <c r="K13" s="24">
        <f>'P2 Presupuesto Aprobado-Ejec '!K14</f>
        <v>740000</v>
      </c>
      <c r="L13" s="24">
        <f>'P2 Presupuesto Aprobado-Ejec '!L14</f>
        <v>740000</v>
      </c>
      <c r="M13" s="24">
        <f>'P2 Presupuesto Aprobado-Ejec '!M14</f>
        <v>15798988.810000001</v>
      </c>
      <c r="N13" s="24">
        <f>'P2 Presupuesto Aprobado-Ejec '!N14</f>
        <v>1229218.05</v>
      </c>
      <c r="O13" s="24">
        <f>'P2 Presupuesto Aprobado-Ejec '!O14</f>
        <v>0</v>
      </c>
      <c r="P13" s="24">
        <f t="shared" si="0"/>
        <v>38365648.780000001</v>
      </c>
    </row>
    <row r="14" spans="3:17" x14ac:dyDescent="0.3">
      <c r="C14" s="5" t="s">
        <v>4</v>
      </c>
      <c r="D14" s="24">
        <f>'P2 Presupuesto Aprobado-Ejec '!D15</f>
        <v>0</v>
      </c>
      <c r="E14" s="24">
        <f>'P2 Presupuesto Aprobado-Ejec '!E15</f>
        <v>0</v>
      </c>
      <c r="F14" s="24">
        <f>'P2 Presupuesto Aprobado-Ejec '!F15</f>
        <v>0</v>
      </c>
      <c r="G14" s="24">
        <f>'P2 Presupuesto Aprobado-Ejec '!G15</f>
        <v>0</v>
      </c>
      <c r="H14" s="24">
        <f>'P2 Presupuesto Aprobado-Ejec '!H15</f>
        <v>0</v>
      </c>
      <c r="I14" s="24">
        <f>'P2 Presupuesto Aprobado-Ejec '!I15</f>
        <v>0</v>
      </c>
      <c r="J14" s="24">
        <f>'P2 Presupuesto Aprobado-Ejec '!J15</f>
        <v>0</v>
      </c>
      <c r="K14" s="24">
        <f>'P2 Presupuesto Aprobado-Ejec '!K15</f>
        <v>0</v>
      </c>
      <c r="L14" s="24">
        <f>'P2 Presupuesto Aprobado-Ejec '!L15</f>
        <v>0</v>
      </c>
      <c r="M14" s="24">
        <f>'P2 Presupuesto Aprobado-Ejec '!M15</f>
        <v>0</v>
      </c>
      <c r="N14" s="24">
        <f>'P2 Presupuesto Aprobado-Ejec '!N15</f>
        <v>0</v>
      </c>
      <c r="O14" s="24">
        <f>'P2 Presupuesto Aprobado-Ejec '!O15</f>
        <v>0</v>
      </c>
      <c r="P14" s="24">
        <f t="shared" si="0"/>
        <v>0</v>
      </c>
      <c r="Q14" s="16"/>
    </row>
    <row r="15" spans="3:17" x14ac:dyDescent="0.3">
      <c r="C15" s="5" t="s">
        <v>5</v>
      </c>
      <c r="D15" s="24">
        <f>'P2 Presupuesto Aprobado-Ejec '!D16</f>
        <v>0</v>
      </c>
      <c r="E15" s="24">
        <f>'P2 Presupuesto Aprobado-Ejec '!E16</f>
        <v>0</v>
      </c>
      <c r="F15" s="24">
        <f>'P2 Presupuesto Aprobado-Ejec '!F16</f>
        <v>0</v>
      </c>
      <c r="G15" s="24">
        <f>'P2 Presupuesto Aprobado-Ejec '!G16</f>
        <v>0</v>
      </c>
      <c r="H15" s="24">
        <f>'P2 Presupuesto Aprobado-Ejec '!H16</f>
        <v>0</v>
      </c>
      <c r="I15" s="24">
        <f>'P2 Presupuesto Aprobado-Ejec '!I16</f>
        <v>0</v>
      </c>
      <c r="J15" s="24">
        <f>'P2 Presupuesto Aprobado-Ejec '!J16</f>
        <v>0</v>
      </c>
      <c r="K15" s="24">
        <f>'P2 Presupuesto Aprobado-Ejec '!K16</f>
        <v>0</v>
      </c>
      <c r="L15" s="24">
        <f>'P2 Presupuesto Aprobado-Ejec '!L16</f>
        <v>0</v>
      </c>
      <c r="M15" s="24">
        <f>'P2 Presupuesto Aprobado-Ejec '!M16</f>
        <v>0</v>
      </c>
      <c r="N15" s="24">
        <f>'P2 Presupuesto Aprobado-Ejec '!N16</f>
        <v>0</v>
      </c>
      <c r="O15" s="24">
        <f>'P2 Presupuesto Aprobado-Ejec '!O16</f>
        <v>0</v>
      </c>
      <c r="P15" s="24">
        <f t="shared" si="0"/>
        <v>0</v>
      </c>
    </row>
    <row r="16" spans="3:17" x14ac:dyDescent="0.3">
      <c r="C16" s="5" t="s">
        <v>6</v>
      </c>
      <c r="D16" s="24">
        <f>'P2 Presupuesto Aprobado-Ejec '!D17</f>
        <v>2385316.77</v>
      </c>
      <c r="E16" s="24">
        <f>'P2 Presupuesto Aprobado-Ejec '!E17</f>
        <v>2388803.94</v>
      </c>
      <c r="F16" s="24">
        <f>'P2 Presupuesto Aprobado-Ejec '!F17</f>
        <v>2358005.12</v>
      </c>
      <c r="G16" s="24">
        <f>'P2 Presupuesto Aprobado-Ejec '!G17</f>
        <v>2385654.87</v>
      </c>
      <c r="H16" s="24">
        <f>'P2 Presupuesto Aprobado-Ejec '!H17</f>
        <v>2395611.37</v>
      </c>
      <c r="I16" s="24">
        <f>'P2 Presupuesto Aprobado-Ejec '!I17</f>
        <v>2374141.7200000002</v>
      </c>
      <c r="J16" s="24">
        <f>'P2 Presupuesto Aprobado-Ejec '!J17</f>
        <v>2388916.3199999998</v>
      </c>
      <c r="K16" s="24">
        <f>'P2 Presupuesto Aprobado-Ejec '!K17</f>
        <v>2388451.62</v>
      </c>
      <c r="L16" s="24">
        <f>'P2 Presupuesto Aprobado-Ejec '!L17</f>
        <v>2410501.3199999998</v>
      </c>
      <c r="M16" s="24">
        <f>'P2 Presupuesto Aprobado-Ejec '!M17</f>
        <v>2395164.29</v>
      </c>
      <c r="N16" s="24">
        <f>'P2 Presupuesto Aprobado-Ejec '!N17</f>
        <v>2412626.71</v>
      </c>
      <c r="O16" s="24">
        <f>'P2 Presupuesto Aprobado-Ejec '!O17</f>
        <v>0</v>
      </c>
      <c r="P16" s="24">
        <f t="shared" si="0"/>
        <v>26283194.050000001</v>
      </c>
    </row>
    <row r="17" spans="3:16" x14ac:dyDescent="0.3">
      <c r="C17" s="3" t="s">
        <v>7</v>
      </c>
      <c r="D17" s="23">
        <f>'P2 Presupuesto Aprobado-Ejec '!D18</f>
        <v>5552266.5199999996</v>
      </c>
      <c r="E17" s="23">
        <f>'P2 Presupuesto Aprobado-Ejec '!E18</f>
        <v>1863516.42</v>
      </c>
      <c r="F17" s="23">
        <f>'P2 Presupuesto Aprobado-Ejec '!F18</f>
        <v>3769532.2600000002</v>
      </c>
      <c r="G17" s="23">
        <f>'P2 Presupuesto Aprobado-Ejec '!G18</f>
        <v>3516825.5399999996</v>
      </c>
      <c r="H17" s="23">
        <f>'P2 Presupuesto Aprobado-Ejec '!H18</f>
        <v>2227347.54</v>
      </c>
      <c r="I17" s="23">
        <f>'P2 Presupuesto Aprobado-Ejec '!I18</f>
        <v>4773279.9700000007</v>
      </c>
      <c r="J17" s="23">
        <f>'P2 Presupuesto Aprobado-Ejec '!J18</f>
        <v>3560473.34</v>
      </c>
      <c r="K17" s="23">
        <f>'P2 Presupuesto Aprobado-Ejec '!K18</f>
        <v>3215754.42</v>
      </c>
      <c r="L17" s="23">
        <f>'P2 Presupuesto Aprobado-Ejec '!L18</f>
        <v>5664546.4399999995</v>
      </c>
      <c r="M17" s="23">
        <f>'P2 Presupuesto Aprobado-Ejec '!M18</f>
        <v>2520564.1</v>
      </c>
      <c r="N17" s="23">
        <f>'P2 Presupuesto Aprobado-Ejec '!N18</f>
        <v>5754058.2599999998</v>
      </c>
      <c r="O17" s="23">
        <f>'P2 Presupuesto Aprobado-Ejec '!O18</f>
        <v>0</v>
      </c>
      <c r="P17" s="24">
        <f t="shared" si="0"/>
        <v>42418164.809999995</v>
      </c>
    </row>
    <row r="18" spans="3:16" x14ac:dyDescent="0.3">
      <c r="C18" s="5" t="s">
        <v>8</v>
      </c>
      <c r="D18" s="24">
        <f>'P2 Presupuesto Aprobado-Ejec '!D19</f>
        <v>1174918</v>
      </c>
      <c r="E18" s="24">
        <f>'P2 Presupuesto Aprobado-Ejec '!E19</f>
        <v>19970.990000000002</v>
      </c>
      <c r="F18" s="24">
        <f>'P2 Presupuesto Aprobado-Ejec '!F19</f>
        <v>1069834.33</v>
      </c>
      <c r="G18" s="24">
        <f>'P2 Presupuesto Aprobado-Ejec '!G19</f>
        <v>19834</v>
      </c>
      <c r="H18" s="24">
        <f>'P2 Presupuesto Aprobado-Ejec '!H19</f>
        <v>531923.43000000005</v>
      </c>
      <c r="I18" s="24">
        <f>'P2 Presupuesto Aprobado-Ejec '!I19</f>
        <v>807832.19</v>
      </c>
      <c r="J18" s="24">
        <f>'P2 Presupuesto Aprobado-Ejec '!J19</f>
        <v>885012.1</v>
      </c>
      <c r="K18" s="24">
        <f>'P2 Presupuesto Aprobado-Ejec '!K19</f>
        <v>563383.94999999995</v>
      </c>
      <c r="L18" s="24">
        <f>'P2 Presupuesto Aprobado-Ejec '!L19</f>
        <v>638820.96</v>
      </c>
      <c r="M18" s="24">
        <f>'P2 Presupuesto Aprobado-Ejec '!M19</f>
        <v>279333.17</v>
      </c>
      <c r="N18" s="24">
        <f>'P2 Presupuesto Aprobado-Ejec '!N19</f>
        <v>1450929.84</v>
      </c>
      <c r="O18" s="24">
        <f>'P2 Presupuesto Aprobado-Ejec '!O19</f>
        <v>0</v>
      </c>
      <c r="P18" s="24">
        <f t="shared" si="0"/>
        <v>7441792.96</v>
      </c>
    </row>
    <row r="19" spans="3:16" x14ac:dyDescent="0.3">
      <c r="C19" s="5" t="s">
        <v>9</v>
      </c>
      <c r="D19" s="24">
        <f>'P2 Presupuesto Aprobado-Ejec '!D20</f>
        <v>177000</v>
      </c>
      <c r="E19" s="24">
        <f>'P2 Presupuesto Aprobado-Ejec '!E20</f>
        <v>177000</v>
      </c>
      <c r="F19" s="24">
        <f>'P2 Presupuesto Aprobado-Ejec '!F20</f>
        <v>230100</v>
      </c>
      <c r="G19" s="24">
        <f>'P2 Presupuesto Aprobado-Ejec '!G20</f>
        <v>194700</v>
      </c>
      <c r="H19" s="24">
        <f>'P2 Presupuesto Aprobado-Ejec '!H20</f>
        <v>17700</v>
      </c>
      <c r="I19" s="24">
        <f>'P2 Presupuesto Aprobado-Ejec '!I20</f>
        <v>194700</v>
      </c>
      <c r="J19" s="24">
        <f>'P2 Presupuesto Aprobado-Ejec '!J20</f>
        <v>194700</v>
      </c>
      <c r="K19" s="24">
        <f>'P2 Presupuesto Aprobado-Ejec '!K20</f>
        <v>194700</v>
      </c>
      <c r="L19" s="24">
        <f>'P2 Presupuesto Aprobado-Ejec '!L20</f>
        <v>371700</v>
      </c>
      <c r="M19" s="24">
        <f>'P2 Presupuesto Aprobado-Ejec '!M20</f>
        <v>21698.22</v>
      </c>
      <c r="N19" s="24">
        <f>'P2 Presupuesto Aprobado-Ejec '!N20</f>
        <v>194700</v>
      </c>
      <c r="O19" s="24">
        <f>'P2 Presupuesto Aprobado-Ejec '!O20</f>
        <v>0</v>
      </c>
      <c r="P19" s="24">
        <f t="shared" si="0"/>
        <v>1968698.22</v>
      </c>
    </row>
    <row r="20" spans="3:16" x14ac:dyDescent="0.3">
      <c r="C20" s="5" t="s">
        <v>10</v>
      </c>
      <c r="D20" s="24">
        <f>'P2 Presupuesto Aprobado-Ejec '!D21</f>
        <v>0</v>
      </c>
      <c r="E20" s="24">
        <f>'P2 Presupuesto Aprobado-Ejec '!E21</f>
        <v>190315</v>
      </c>
      <c r="F20" s="24">
        <f>'P2 Presupuesto Aprobado-Ejec '!F21</f>
        <v>0</v>
      </c>
      <c r="G20" s="24">
        <f>'P2 Presupuesto Aprobado-Ejec '!G21</f>
        <v>246555</v>
      </c>
      <c r="H20" s="24">
        <f>'P2 Presupuesto Aprobado-Ejec '!H21</f>
        <v>45650</v>
      </c>
      <c r="I20" s="24">
        <f>'P2 Presupuesto Aprobado-Ejec '!I21</f>
        <v>434460</v>
      </c>
      <c r="J20" s="24">
        <f>'P2 Presupuesto Aprobado-Ejec '!J21</f>
        <v>0</v>
      </c>
      <c r="K20" s="24">
        <f>'P2 Presupuesto Aprobado-Ejec '!K21</f>
        <v>204942.5</v>
      </c>
      <c r="L20" s="24">
        <f>'P2 Presupuesto Aprobado-Ejec '!L21</f>
        <v>346150</v>
      </c>
      <c r="M20" s="24">
        <f>'P2 Presupuesto Aprobado-Ejec '!M21</f>
        <v>97400</v>
      </c>
      <c r="N20" s="24">
        <f>'P2 Presupuesto Aprobado-Ejec '!N21</f>
        <v>171020.04</v>
      </c>
      <c r="O20" s="24">
        <f>'P2 Presupuesto Aprobado-Ejec '!O21</f>
        <v>0</v>
      </c>
      <c r="P20" s="24">
        <f t="shared" si="0"/>
        <v>1736492.54</v>
      </c>
    </row>
    <row r="21" spans="3:16" x14ac:dyDescent="0.3">
      <c r="C21" s="5" t="s">
        <v>11</v>
      </c>
      <c r="D21" s="24">
        <f>'P2 Presupuesto Aprobado-Ejec '!D22</f>
        <v>0</v>
      </c>
      <c r="E21" s="24">
        <f>'P2 Presupuesto Aprobado-Ejec '!E22</f>
        <v>0</v>
      </c>
      <c r="F21" s="24">
        <f>'P2 Presupuesto Aprobado-Ejec '!F22</f>
        <v>50000</v>
      </c>
      <c r="G21" s="24">
        <f>'P2 Presupuesto Aprobado-Ejec '!G22</f>
        <v>0</v>
      </c>
      <c r="H21" s="24">
        <f>'P2 Presupuesto Aprobado-Ejec '!H22</f>
        <v>0</v>
      </c>
      <c r="I21" s="24">
        <f>'P2 Presupuesto Aprobado-Ejec '!I22</f>
        <v>100000</v>
      </c>
      <c r="J21" s="24">
        <f>'P2 Presupuesto Aprobado-Ejec '!J22</f>
        <v>0</v>
      </c>
      <c r="K21" s="24">
        <f>'P2 Presupuesto Aprobado-Ejec '!K22</f>
        <v>0</v>
      </c>
      <c r="L21" s="24">
        <f>'P2 Presupuesto Aprobado-Ejec '!L22</f>
        <v>0</v>
      </c>
      <c r="M21" s="24">
        <f>'P2 Presupuesto Aprobado-Ejec '!M22</f>
        <v>3300</v>
      </c>
      <c r="N21" s="24">
        <f>'P2 Presupuesto Aprobado-Ejec '!N22</f>
        <v>0</v>
      </c>
      <c r="O21" s="24">
        <f>'P2 Presupuesto Aprobado-Ejec '!O22</f>
        <v>0</v>
      </c>
      <c r="P21" s="24">
        <f t="shared" si="0"/>
        <v>153300</v>
      </c>
    </row>
    <row r="22" spans="3:16" x14ac:dyDescent="0.3">
      <c r="C22" s="5" t="s">
        <v>12</v>
      </c>
      <c r="D22" s="24">
        <f>'P2 Presupuesto Aprobado-Ejec '!D23</f>
        <v>1120643.4099999999</v>
      </c>
      <c r="E22" s="24">
        <f>'P2 Presupuesto Aprobado-Ejec '!E23</f>
        <v>727643.43</v>
      </c>
      <c r="F22" s="24">
        <f>'P2 Presupuesto Aprobado-Ejec '!F23</f>
        <v>986653.43</v>
      </c>
      <c r="G22" s="24">
        <f>'P2 Presupuesto Aprobado-Ejec '!G23</f>
        <v>1887392.47</v>
      </c>
      <c r="H22" s="24">
        <f>'P2 Presupuesto Aprobado-Ejec '!H23</f>
        <v>1256674.1100000001</v>
      </c>
      <c r="I22" s="24">
        <f>'P2 Presupuesto Aprobado-Ejec '!I23</f>
        <v>1418192.51</v>
      </c>
      <c r="J22" s="24">
        <f>'P2 Presupuesto Aprobado-Ejec '!J23</f>
        <v>1253198.8999999999</v>
      </c>
      <c r="K22" s="24">
        <f>'P2 Presupuesto Aprobado-Ejec '!K23</f>
        <v>1500802.52</v>
      </c>
      <c r="L22" s="24">
        <f>'P2 Presupuesto Aprobado-Ejec '!L23</f>
        <v>2199197.73</v>
      </c>
      <c r="M22" s="24">
        <f>'P2 Presupuesto Aprobado-Ejec '!M23</f>
        <v>1443902.28</v>
      </c>
      <c r="N22" s="24">
        <f>'P2 Presupuesto Aprobado-Ejec '!N23</f>
        <v>2266717.08</v>
      </c>
      <c r="O22" s="24">
        <f>'P2 Presupuesto Aprobado-Ejec '!O23</f>
        <v>0</v>
      </c>
      <c r="P22" s="24">
        <f t="shared" si="0"/>
        <v>16061017.869999999</v>
      </c>
    </row>
    <row r="23" spans="3:16" x14ac:dyDescent="0.3">
      <c r="C23" s="5" t="s">
        <v>13</v>
      </c>
      <c r="D23" s="24">
        <f>'P2 Presupuesto Aprobado-Ejec '!D24</f>
        <v>2526165.11</v>
      </c>
      <c r="E23" s="24">
        <f>'P2 Presupuesto Aprobado-Ejec '!E24</f>
        <v>115767</v>
      </c>
      <c r="F23" s="24">
        <f>'P2 Presupuesto Aprobado-Ejec '!F24</f>
        <v>209323</v>
      </c>
      <c r="G23" s="24">
        <f>'P2 Presupuesto Aprobado-Ejec '!G24</f>
        <v>118940</v>
      </c>
      <c r="H23" s="24">
        <f>'P2 Presupuesto Aprobado-Ejec '!H24</f>
        <v>103910</v>
      </c>
      <c r="I23" s="24">
        <f>'P2 Presupuesto Aprobado-Ejec '!I24</f>
        <v>103910</v>
      </c>
      <c r="J23" s="24">
        <f>'P2 Presupuesto Aprobado-Ejec '!J24</f>
        <v>102731</v>
      </c>
      <c r="K23" s="24">
        <f>'P2 Presupuesto Aprobado-Ejec '!K24</f>
        <v>77681</v>
      </c>
      <c r="L23" s="24">
        <f>'P2 Presupuesto Aprobado-Ejec '!L24</f>
        <v>0</v>
      </c>
      <c r="M23" s="24">
        <f>'P2 Presupuesto Aprobado-Ejec '!M24</f>
        <v>161040</v>
      </c>
      <c r="N23" s="24">
        <f>'P2 Presupuesto Aprobado-Ejec '!N24</f>
        <v>77558</v>
      </c>
      <c r="O23" s="24">
        <f>'P2 Presupuesto Aprobado-Ejec '!O24</f>
        <v>0</v>
      </c>
      <c r="P23" s="24">
        <f t="shared" si="0"/>
        <v>3597025.11</v>
      </c>
    </row>
    <row r="24" spans="3:16" x14ac:dyDescent="0.3">
      <c r="C24" s="5" t="s">
        <v>14</v>
      </c>
      <c r="D24" s="24">
        <f>'P2 Presupuesto Aprobado-Ejec '!D25</f>
        <v>249830</v>
      </c>
      <c r="E24" s="24">
        <f>'P2 Presupuesto Aprobado-Ejec '!E25</f>
        <v>0</v>
      </c>
      <c r="F24" s="24">
        <f>'P2 Presupuesto Aprobado-Ejec '!F25</f>
        <v>249970</v>
      </c>
      <c r="G24" s="24">
        <f>'P2 Presupuesto Aprobado-Ejec '!G25</f>
        <v>249950</v>
      </c>
      <c r="H24" s="24">
        <f>'P2 Presupuesto Aprobado-Ejec '!H25</f>
        <v>250250</v>
      </c>
      <c r="I24" s="24">
        <f>'P2 Presupuesto Aprobado-Ejec '!I25</f>
        <v>251104</v>
      </c>
      <c r="J24" s="24">
        <f>'P2 Presupuesto Aprobado-Ejec '!J25</f>
        <v>256555.6</v>
      </c>
      <c r="K24" s="24">
        <f>'P2 Presupuesto Aprobado-Ejec '!K25</f>
        <v>238242</v>
      </c>
      <c r="L24" s="24">
        <f>'P2 Presupuesto Aprobado-Ejec '!L25</f>
        <v>250471.99</v>
      </c>
      <c r="M24" s="24">
        <f>'P2 Presupuesto Aprobado-Ejec '!M25</f>
        <v>250042</v>
      </c>
      <c r="N24" s="24">
        <f>'P2 Presupuesto Aprobado-Ejec '!N25</f>
        <v>153500.42000000001</v>
      </c>
      <c r="O24" s="24">
        <f>'P2 Presupuesto Aprobado-Ejec '!O25</f>
        <v>0</v>
      </c>
      <c r="P24" s="24">
        <f t="shared" si="0"/>
        <v>2399916.0099999998</v>
      </c>
    </row>
    <row r="25" spans="3:16" x14ac:dyDescent="0.3">
      <c r="C25" s="5" t="s">
        <v>15</v>
      </c>
      <c r="D25" s="24">
        <f>'P2 Presupuesto Aprobado-Ejec '!D26</f>
        <v>303710</v>
      </c>
      <c r="E25" s="24">
        <f>'P2 Presupuesto Aprobado-Ejec '!E26</f>
        <v>398000</v>
      </c>
      <c r="F25" s="24">
        <f>'P2 Presupuesto Aprobado-Ejec '!F26</f>
        <v>274000</v>
      </c>
      <c r="G25" s="24">
        <f>'P2 Presupuesto Aprobado-Ejec '!G26</f>
        <v>124000</v>
      </c>
      <c r="H25" s="24">
        <f>'P2 Presupuesto Aprobado-Ejec '!H26</f>
        <v>21240</v>
      </c>
      <c r="I25" s="24">
        <f>'P2 Presupuesto Aprobado-Ejec '!I26</f>
        <v>452400</v>
      </c>
      <c r="J25" s="24">
        <f>'P2 Presupuesto Aprobado-Ejec '!J26</f>
        <v>576250.74</v>
      </c>
      <c r="K25" s="24">
        <f>'P2 Presupuesto Aprobado-Ejec '!K26</f>
        <v>436002.45</v>
      </c>
      <c r="L25" s="24">
        <f>'P2 Presupuesto Aprobado-Ejec '!L26</f>
        <v>1039940</v>
      </c>
      <c r="M25" s="24">
        <f>'P2 Presupuesto Aprobado-Ejec '!M26</f>
        <v>255748.43</v>
      </c>
      <c r="N25" s="24">
        <f>'P2 Presupuesto Aprobado-Ejec '!N26</f>
        <v>1030500</v>
      </c>
      <c r="O25" s="24">
        <f>'P2 Presupuesto Aprobado-Ejec '!O26</f>
        <v>0</v>
      </c>
      <c r="P25" s="24">
        <f t="shared" si="0"/>
        <v>4911791.620000001</v>
      </c>
    </row>
    <row r="26" spans="3:16" x14ac:dyDescent="0.3">
      <c r="C26" s="5" t="s">
        <v>16</v>
      </c>
      <c r="D26" s="24">
        <f>'P2 Presupuesto Aprobado-Ejec '!D27</f>
        <v>0</v>
      </c>
      <c r="E26" s="24">
        <f>'P2 Presupuesto Aprobado-Ejec '!E27</f>
        <v>234820</v>
      </c>
      <c r="F26" s="24">
        <f>'P2 Presupuesto Aprobado-Ejec '!F27</f>
        <v>699651.5</v>
      </c>
      <c r="G26" s="24">
        <f>'P2 Presupuesto Aprobado-Ejec '!G27</f>
        <v>675454.07</v>
      </c>
      <c r="H26" s="24">
        <f>'P2 Presupuesto Aprobado-Ejec '!H27</f>
        <v>0</v>
      </c>
      <c r="I26" s="24">
        <f>'P2 Presupuesto Aprobado-Ejec '!I27</f>
        <v>1010681.27</v>
      </c>
      <c r="J26" s="24">
        <f>'P2 Presupuesto Aprobado-Ejec '!J27</f>
        <v>292025</v>
      </c>
      <c r="K26" s="24">
        <f>'P2 Presupuesto Aprobado-Ejec '!K27</f>
        <v>0</v>
      </c>
      <c r="L26" s="24">
        <f>'P2 Presupuesto Aprobado-Ejec '!L27</f>
        <v>818265.76</v>
      </c>
      <c r="M26" s="24">
        <f>'P2 Presupuesto Aprobado-Ejec '!M27</f>
        <v>8100</v>
      </c>
      <c r="N26" s="24">
        <f>'P2 Presupuesto Aprobado-Ejec '!N27</f>
        <v>409132.88</v>
      </c>
      <c r="O26" s="24">
        <f>'P2 Presupuesto Aprobado-Ejec '!O27</f>
        <v>0</v>
      </c>
      <c r="P26" s="24">
        <f t="shared" si="0"/>
        <v>4148130.4799999995</v>
      </c>
    </row>
    <row r="27" spans="3:16" x14ac:dyDescent="0.3">
      <c r="C27" s="3" t="s">
        <v>17</v>
      </c>
      <c r="D27" s="23">
        <f>'P2 Presupuesto Aprobado-Ejec '!D28</f>
        <v>1895053.54</v>
      </c>
      <c r="E27" s="23">
        <f>'P2 Presupuesto Aprobado-Ejec '!E28</f>
        <v>1509152.9300000002</v>
      </c>
      <c r="F27" s="23">
        <f>'P2 Presupuesto Aprobado-Ejec '!F28</f>
        <v>1135904.3799999999</v>
      </c>
      <c r="G27" s="23">
        <f>'P2 Presupuesto Aprobado-Ejec '!G28</f>
        <v>1773212.2</v>
      </c>
      <c r="H27" s="23">
        <f>'P2 Presupuesto Aprobado-Ejec '!H28</f>
        <v>6823929.9800000004</v>
      </c>
      <c r="I27" s="23">
        <f>'P2 Presupuesto Aprobado-Ejec '!I28</f>
        <v>843875.46</v>
      </c>
      <c r="J27" s="23">
        <f>'P2 Presupuesto Aprobado-Ejec '!J28</f>
        <v>2547508.36</v>
      </c>
      <c r="K27" s="23">
        <f>'P2 Presupuesto Aprobado-Ejec '!K28</f>
        <v>4504701.41</v>
      </c>
      <c r="L27" s="23">
        <f>'P2 Presupuesto Aprobado-Ejec '!L28</f>
        <v>5982776.3900000006</v>
      </c>
      <c r="M27" s="23">
        <f>'P2 Presupuesto Aprobado-Ejec '!M28</f>
        <v>1341619.74</v>
      </c>
      <c r="N27" s="23">
        <f>'P2 Presupuesto Aprobado-Ejec '!N28</f>
        <v>1579203.42</v>
      </c>
      <c r="O27" s="23">
        <f>'P2 Presupuesto Aprobado-Ejec '!O28</f>
        <v>0</v>
      </c>
      <c r="P27" s="24">
        <f t="shared" si="0"/>
        <v>29936937.810000002</v>
      </c>
    </row>
    <row r="28" spans="3:16" x14ac:dyDescent="0.3">
      <c r="C28" s="5" t="s">
        <v>18</v>
      </c>
      <c r="D28" s="24">
        <f>'P2 Presupuesto Aprobado-Ejec '!D29</f>
        <v>132297.19</v>
      </c>
      <c r="E28" s="24">
        <f>'P2 Presupuesto Aprobado-Ejec '!E29</f>
        <v>159401.37</v>
      </c>
      <c r="F28" s="24">
        <f>'P2 Presupuesto Aprobado-Ejec '!F29</f>
        <v>150924.28</v>
      </c>
      <c r="G28" s="24">
        <f>'P2 Presupuesto Aprobado-Ejec '!G29</f>
        <v>181569.2</v>
      </c>
      <c r="H28" s="24">
        <f>'P2 Presupuesto Aprobado-Ejec '!H29</f>
        <v>118318.14</v>
      </c>
      <c r="I28" s="24">
        <f>'P2 Presupuesto Aprobado-Ejec '!I29</f>
        <v>221075.46</v>
      </c>
      <c r="J28" s="24">
        <f>'P2 Presupuesto Aprobado-Ejec '!J29</f>
        <v>659508.36</v>
      </c>
      <c r="K28" s="24">
        <f>'P2 Presupuesto Aprobado-Ejec '!K29</f>
        <v>1360000</v>
      </c>
      <c r="L28" s="24">
        <f>'P2 Presupuesto Aprobado-Ejec '!L29</f>
        <v>392000</v>
      </c>
      <c r="M28" s="24">
        <f>'P2 Presupuesto Aprobado-Ejec '!M29</f>
        <v>9513.65</v>
      </c>
      <c r="N28" s="24">
        <f>'P2 Presupuesto Aprobado-Ejec '!N29</f>
        <v>979803.42</v>
      </c>
      <c r="O28" s="24">
        <f>'P2 Presupuesto Aprobado-Ejec '!O29</f>
        <v>0</v>
      </c>
      <c r="P28" s="24">
        <f t="shared" si="0"/>
        <v>4364411.07</v>
      </c>
    </row>
    <row r="29" spans="3:16" x14ac:dyDescent="0.3">
      <c r="C29" s="5" t="s">
        <v>19</v>
      </c>
      <c r="D29" s="24">
        <f>'P2 Presupuesto Aprobado-Ejec '!D30</f>
        <v>151545.63</v>
      </c>
      <c r="E29" s="24">
        <f>'P2 Presupuesto Aprobado-Ejec '!E30</f>
        <v>0</v>
      </c>
      <c r="F29" s="24">
        <f>'P2 Presupuesto Aprobado-Ejec '!F30</f>
        <v>0</v>
      </c>
      <c r="G29" s="24">
        <f>'P2 Presupuesto Aprobado-Ejec '!G30</f>
        <v>0</v>
      </c>
      <c r="H29" s="24">
        <f>'P2 Presupuesto Aprobado-Ejec '!H30</f>
        <v>236401.2</v>
      </c>
      <c r="I29" s="24">
        <f>'P2 Presupuesto Aprobado-Ejec '!I30</f>
        <v>0</v>
      </c>
      <c r="J29" s="24">
        <f>'P2 Presupuesto Aprobado-Ejec '!J30</f>
        <v>0</v>
      </c>
      <c r="K29" s="24">
        <f>'P2 Presupuesto Aprobado-Ejec '!K30</f>
        <v>1947</v>
      </c>
      <c r="L29" s="24">
        <f>'P2 Presupuesto Aprobado-Ejec '!L30</f>
        <v>1947</v>
      </c>
      <c r="M29" s="24">
        <f>'P2 Presupuesto Aprobado-Ejec '!M30</f>
        <v>3600</v>
      </c>
      <c r="N29" s="24">
        <f>'P2 Presupuesto Aprobado-Ejec '!N30</f>
        <v>0</v>
      </c>
      <c r="O29" s="24">
        <f>'P2 Presupuesto Aprobado-Ejec '!O30</f>
        <v>0</v>
      </c>
      <c r="P29" s="24">
        <f t="shared" si="0"/>
        <v>395440.83</v>
      </c>
    </row>
    <row r="30" spans="3:16" x14ac:dyDescent="0.3">
      <c r="C30" s="5" t="s">
        <v>20</v>
      </c>
      <c r="D30" s="24">
        <f>'P2 Presupuesto Aprobado-Ejec '!D31</f>
        <v>0</v>
      </c>
      <c r="E30" s="24">
        <f>'P2 Presupuesto Aprobado-Ejec '!E31</f>
        <v>0</v>
      </c>
      <c r="F30" s="24">
        <f>'P2 Presupuesto Aprobado-Ejec '!F31</f>
        <v>0</v>
      </c>
      <c r="G30" s="24">
        <f>'P2 Presupuesto Aprobado-Ejec '!G31</f>
        <v>139605.79999999999</v>
      </c>
      <c r="H30" s="24">
        <f>'P2 Presupuesto Aprobado-Ejec '!H31</f>
        <v>1888</v>
      </c>
      <c r="I30" s="24">
        <f>'P2 Presupuesto Aprobado-Ejec '!I31</f>
        <v>0</v>
      </c>
      <c r="J30" s="24">
        <f>'P2 Presupuesto Aprobado-Ejec '!J31</f>
        <v>0</v>
      </c>
      <c r="K30" s="24">
        <f>'P2 Presupuesto Aprobado-Ejec '!K31</f>
        <v>0</v>
      </c>
      <c r="L30" s="24">
        <f>'P2 Presupuesto Aprobado-Ejec '!L31</f>
        <v>284675</v>
      </c>
      <c r="M30" s="24">
        <f>'P2 Presupuesto Aprobado-Ejec '!M31</f>
        <v>0</v>
      </c>
      <c r="N30" s="24">
        <f>'P2 Presupuesto Aprobado-Ejec '!N31</f>
        <v>0</v>
      </c>
      <c r="O30" s="24">
        <f>'P2 Presupuesto Aprobado-Ejec '!O31</f>
        <v>0</v>
      </c>
      <c r="P30" s="24">
        <f t="shared" si="0"/>
        <v>426168.8</v>
      </c>
    </row>
    <row r="31" spans="3:16" x14ac:dyDescent="0.3">
      <c r="C31" s="5" t="s">
        <v>21</v>
      </c>
      <c r="D31" s="24">
        <f>'P2 Presupuesto Aprobado-Ejec '!D32</f>
        <v>0</v>
      </c>
      <c r="E31" s="24">
        <f>'P2 Presupuesto Aprobado-Ejec '!E32</f>
        <v>0</v>
      </c>
      <c r="F31" s="24">
        <f>'P2 Presupuesto Aprobado-Ejec '!F32</f>
        <v>0</v>
      </c>
      <c r="G31" s="24">
        <f>'P2 Presupuesto Aprobado-Ejec '!G32</f>
        <v>0</v>
      </c>
      <c r="H31" s="24">
        <f>'P2 Presupuesto Aprobado-Ejec '!H32</f>
        <v>0</v>
      </c>
      <c r="I31" s="24">
        <f>'P2 Presupuesto Aprobado-Ejec '!I32</f>
        <v>0</v>
      </c>
      <c r="J31" s="24">
        <f>'P2 Presupuesto Aprobado-Ejec '!J32</f>
        <v>0</v>
      </c>
      <c r="K31" s="24">
        <f>'P2 Presupuesto Aprobado-Ejec '!K32</f>
        <v>0</v>
      </c>
      <c r="L31" s="24">
        <f>'P2 Presupuesto Aprobado-Ejec '!L32</f>
        <v>0</v>
      </c>
      <c r="M31" s="24">
        <f>'P2 Presupuesto Aprobado-Ejec '!M32</f>
        <v>0</v>
      </c>
      <c r="N31" s="24">
        <f>'P2 Presupuesto Aprobado-Ejec '!N32</f>
        <v>0</v>
      </c>
      <c r="O31" s="24">
        <f>'P2 Presupuesto Aprobado-Ejec '!O32</f>
        <v>0</v>
      </c>
      <c r="P31" s="24">
        <f t="shared" si="0"/>
        <v>0</v>
      </c>
    </row>
    <row r="32" spans="3:16" x14ac:dyDescent="0.3">
      <c r="C32" s="5" t="s">
        <v>22</v>
      </c>
      <c r="D32" s="24">
        <f>'P2 Presupuesto Aprobado-Ejec '!D33</f>
        <v>0</v>
      </c>
      <c r="E32" s="24">
        <f>'P2 Presupuesto Aprobado-Ejec '!E33</f>
        <v>0</v>
      </c>
      <c r="F32" s="24">
        <f>'P2 Presupuesto Aprobado-Ejec '!F33</f>
        <v>0</v>
      </c>
      <c r="G32" s="24">
        <f>'P2 Presupuesto Aprobado-Ejec '!G33</f>
        <v>0</v>
      </c>
      <c r="H32" s="24">
        <f>'P2 Presupuesto Aprobado-Ejec '!H33</f>
        <v>132031.38</v>
      </c>
      <c r="I32" s="24">
        <f>'P2 Presupuesto Aprobado-Ejec '!I33</f>
        <v>0</v>
      </c>
      <c r="J32" s="24">
        <f>'P2 Presupuesto Aprobado-Ejec '!J33</f>
        <v>0</v>
      </c>
      <c r="K32" s="24">
        <f>'P2 Presupuesto Aprobado-Ejec '!K33</f>
        <v>263057.96999999997</v>
      </c>
      <c r="L32" s="24">
        <f>'P2 Presupuesto Aprobado-Ejec '!L33</f>
        <v>1947</v>
      </c>
      <c r="M32" s="24">
        <f>'P2 Presupuesto Aprobado-Ejec '!M33</f>
        <v>6485</v>
      </c>
      <c r="N32" s="24">
        <f>'P2 Presupuesto Aprobado-Ejec '!N33</f>
        <v>0</v>
      </c>
      <c r="O32" s="24">
        <f>'P2 Presupuesto Aprobado-Ejec '!O33</f>
        <v>0</v>
      </c>
      <c r="P32" s="24">
        <f t="shared" si="0"/>
        <v>403521.35</v>
      </c>
    </row>
    <row r="33" spans="3:16" x14ac:dyDescent="0.3">
      <c r="C33" s="5" t="s">
        <v>23</v>
      </c>
      <c r="D33" s="24">
        <f>'P2 Presupuesto Aprobado-Ejec '!D34</f>
        <v>0</v>
      </c>
      <c r="E33" s="24">
        <f>'P2 Presupuesto Aprobado-Ejec '!E34</f>
        <v>0</v>
      </c>
      <c r="F33" s="24">
        <f>'P2 Presupuesto Aprobado-Ejec '!F34</f>
        <v>0</v>
      </c>
      <c r="G33" s="24">
        <f>'P2 Presupuesto Aprobado-Ejec '!G34</f>
        <v>0</v>
      </c>
      <c r="H33" s="24">
        <f>'P2 Presupuesto Aprobado-Ejec '!H34</f>
        <v>1899919.22</v>
      </c>
      <c r="I33" s="24">
        <f>'P2 Presupuesto Aprobado-Ejec '!I34</f>
        <v>0</v>
      </c>
      <c r="J33" s="24">
        <f>'P2 Presupuesto Aprobado-Ejec '!J34</f>
        <v>0</v>
      </c>
      <c r="K33" s="24">
        <f>'P2 Presupuesto Aprobado-Ejec '!K34</f>
        <v>1360462.5</v>
      </c>
      <c r="L33" s="24">
        <f>'P2 Presupuesto Aprobado-Ejec '!L34</f>
        <v>245476.45</v>
      </c>
      <c r="M33" s="24">
        <f>'P2 Presupuesto Aprobado-Ejec '!M34</f>
        <v>8385</v>
      </c>
      <c r="N33" s="24">
        <f>'P2 Presupuesto Aprobado-Ejec '!N34</f>
        <v>0</v>
      </c>
      <c r="O33" s="24">
        <f>'P2 Presupuesto Aprobado-Ejec '!O34</f>
        <v>0</v>
      </c>
      <c r="P33" s="24">
        <f t="shared" si="0"/>
        <v>3514243.17</v>
      </c>
    </row>
    <row r="34" spans="3:16" x14ac:dyDescent="0.3">
      <c r="C34" s="5" t="s">
        <v>24</v>
      </c>
      <c r="D34" s="24">
        <f>'P2 Presupuesto Aprobado-Ejec '!D35</f>
        <v>1611210.72</v>
      </c>
      <c r="E34" s="24">
        <f>'P2 Presupuesto Aprobado-Ejec '!E35</f>
        <v>1324027.56</v>
      </c>
      <c r="F34" s="24">
        <f>'P2 Presupuesto Aprobado-Ejec '!F35</f>
        <v>984980.1</v>
      </c>
      <c r="G34" s="24">
        <f>'P2 Presupuesto Aprobado-Ejec '!G35</f>
        <v>311400</v>
      </c>
      <c r="H34" s="24">
        <f>'P2 Presupuesto Aprobado-Ejec '!H35</f>
        <v>3006443.62</v>
      </c>
      <c r="I34" s="24">
        <f>'P2 Presupuesto Aprobado-Ejec '!I35</f>
        <v>622800</v>
      </c>
      <c r="J34" s="24">
        <f>'P2 Presupuesto Aprobado-Ejec '!J35</f>
        <v>1888000</v>
      </c>
      <c r="K34" s="24">
        <f>'P2 Presupuesto Aprobado-Ejec '!K35</f>
        <v>325590.95</v>
      </c>
      <c r="L34" s="24">
        <f>'P2 Presupuesto Aprobado-Ejec '!L35</f>
        <v>2923787.45</v>
      </c>
      <c r="M34" s="24">
        <f>'P2 Presupuesto Aprobado-Ejec '!M35</f>
        <v>1253200</v>
      </c>
      <c r="N34" s="24">
        <f>'P2 Presupuesto Aprobado-Ejec '!N35</f>
        <v>599400</v>
      </c>
      <c r="O34" s="24">
        <f>'P2 Presupuesto Aprobado-Ejec '!O35</f>
        <v>0</v>
      </c>
      <c r="P34" s="24">
        <f t="shared" si="0"/>
        <v>14850840.399999999</v>
      </c>
    </row>
    <row r="35" spans="3:16" x14ac:dyDescent="0.3">
      <c r="C35" s="5" t="s">
        <v>25</v>
      </c>
      <c r="D35" s="24">
        <f>'P2 Presupuesto Aprobado-Ejec '!D36</f>
        <v>0</v>
      </c>
      <c r="E35" s="24">
        <f>'P2 Presupuesto Aprobado-Ejec '!E36</f>
        <v>0</v>
      </c>
      <c r="F35" s="24">
        <f>'P2 Presupuesto Aprobado-Ejec '!F36</f>
        <v>0</v>
      </c>
      <c r="G35" s="24">
        <f>'P2 Presupuesto Aprobado-Ejec '!G36</f>
        <v>0</v>
      </c>
      <c r="H35" s="24">
        <f>'P2 Presupuesto Aprobado-Ejec '!H36</f>
        <v>0</v>
      </c>
      <c r="I35" s="24">
        <f>'P2 Presupuesto Aprobado-Ejec '!I36</f>
        <v>0</v>
      </c>
      <c r="J35" s="24">
        <f>'P2 Presupuesto Aprobado-Ejec '!J36</f>
        <v>0</v>
      </c>
      <c r="K35" s="24">
        <f>'P2 Presupuesto Aprobado-Ejec '!K36</f>
        <v>0</v>
      </c>
      <c r="L35" s="24">
        <f>'P2 Presupuesto Aprobado-Ejec '!L36</f>
        <v>0</v>
      </c>
      <c r="M35" s="24">
        <f>'P2 Presupuesto Aprobado-Ejec '!M36</f>
        <v>0</v>
      </c>
      <c r="N35" s="24">
        <f>'P2 Presupuesto Aprobado-Ejec '!N36</f>
        <v>0</v>
      </c>
      <c r="O35" s="24">
        <f>'P2 Presupuesto Aprobado-Ejec '!O36</f>
        <v>0</v>
      </c>
      <c r="P35" s="24">
        <f t="shared" si="0"/>
        <v>0</v>
      </c>
    </row>
    <row r="36" spans="3:16" x14ac:dyDescent="0.3">
      <c r="C36" s="5" t="s">
        <v>26</v>
      </c>
      <c r="D36" s="24">
        <f>'P2 Presupuesto Aprobado-Ejec '!D37</f>
        <v>0</v>
      </c>
      <c r="E36" s="24">
        <f>'P2 Presupuesto Aprobado-Ejec '!E37</f>
        <v>25724</v>
      </c>
      <c r="F36" s="24">
        <f>'P2 Presupuesto Aprobado-Ejec '!F37</f>
        <v>0</v>
      </c>
      <c r="G36" s="24">
        <f>'P2 Presupuesto Aprobado-Ejec '!G37</f>
        <v>1140637.2</v>
      </c>
      <c r="H36" s="24">
        <f>'P2 Presupuesto Aprobado-Ejec '!H37</f>
        <v>1428928.42</v>
      </c>
      <c r="I36" s="24">
        <f>'P2 Presupuesto Aprobado-Ejec '!I37</f>
        <v>0</v>
      </c>
      <c r="J36" s="24">
        <f>'P2 Presupuesto Aprobado-Ejec '!J37</f>
        <v>0</v>
      </c>
      <c r="K36" s="24">
        <f>'P2 Presupuesto Aprobado-Ejec '!K37</f>
        <v>1193642.99</v>
      </c>
      <c r="L36" s="24">
        <f>'P2 Presupuesto Aprobado-Ejec '!L37</f>
        <v>2132943.4900000002</v>
      </c>
      <c r="M36" s="24">
        <f>'P2 Presupuesto Aprobado-Ejec '!M37</f>
        <v>60436.09</v>
      </c>
      <c r="N36" s="24">
        <f>'P2 Presupuesto Aprobado-Ejec '!N37</f>
        <v>0</v>
      </c>
      <c r="O36" s="24">
        <f>'P2 Presupuesto Aprobado-Ejec '!O37</f>
        <v>0</v>
      </c>
      <c r="P36" s="24">
        <f t="shared" si="0"/>
        <v>5982312.1900000004</v>
      </c>
    </row>
    <row r="37" spans="3:16" x14ac:dyDescent="0.3">
      <c r="C37" s="3" t="s">
        <v>27</v>
      </c>
      <c r="D37" s="23">
        <f>'P2 Presupuesto Aprobado-Ejec '!D38</f>
        <v>0</v>
      </c>
      <c r="E37" s="23">
        <f>'P2 Presupuesto Aprobado-Ejec '!E38</f>
        <v>0</v>
      </c>
      <c r="F37" s="23">
        <f>'P2 Presupuesto Aprobado-Ejec '!F38</f>
        <v>0</v>
      </c>
      <c r="G37" s="23">
        <f>'P2 Presupuesto Aprobado-Ejec '!G38</f>
        <v>0</v>
      </c>
      <c r="H37" s="23">
        <f>'P2 Presupuesto Aprobado-Ejec '!H38</f>
        <v>0</v>
      </c>
      <c r="I37" s="23">
        <f>'P2 Presupuesto Aprobado-Ejec '!I38</f>
        <v>0</v>
      </c>
      <c r="J37" s="23">
        <f>'P2 Presupuesto Aprobado-Ejec '!J38</f>
        <v>0</v>
      </c>
      <c r="K37" s="23">
        <f>'P2 Presupuesto Aprobado-Ejec '!K38</f>
        <v>0</v>
      </c>
      <c r="L37" s="23">
        <f>'P2 Presupuesto Aprobado-Ejec '!L38</f>
        <v>0</v>
      </c>
      <c r="M37" s="23">
        <f>'P2 Presupuesto Aprobado-Ejec '!M38</f>
        <v>0</v>
      </c>
      <c r="N37" s="23">
        <f>'P2 Presupuesto Aprobado-Ejec '!N38</f>
        <v>0</v>
      </c>
      <c r="O37" s="23">
        <f>'P2 Presupuesto Aprobado-Ejec '!O38</f>
        <v>0</v>
      </c>
      <c r="P37" s="24">
        <f t="shared" si="0"/>
        <v>0</v>
      </c>
    </row>
    <row r="38" spans="3:16" x14ac:dyDescent="0.3">
      <c r="C38" s="5" t="s">
        <v>28</v>
      </c>
      <c r="D38" s="24">
        <f>'P2 Presupuesto Aprobado-Ejec '!D39</f>
        <v>0</v>
      </c>
      <c r="E38" s="24">
        <f>'P2 Presupuesto Aprobado-Ejec '!E39</f>
        <v>0</v>
      </c>
      <c r="F38" s="24">
        <f>'P2 Presupuesto Aprobado-Ejec '!F39</f>
        <v>0</v>
      </c>
      <c r="G38" s="24">
        <f>'P2 Presupuesto Aprobado-Ejec '!G39</f>
        <v>0</v>
      </c>
      <c r="H38" s="24">
        <f>'P2 Presupuesto Aprobado-Ejec '!H39</f>
        <v>0</v>
      </c>
      <c r="I38" s="24">
        <f>'P2 Presupuesto Aprobado-Ejec '!I39</f>
        <v>0</v>
      </c>
      <c r="J38" s="24">
        <f>'P2 Presupuesto Aprobado-Ejec '!J39</f>
        <v>0</v>
      </c>
      <c r="K38" s="24">
        <f>'P2 Presupuesto Aprobado-Ejec '!K39</f>
        <v>0</v>
      </c>
      <c r="L38" s="24">
        <f>'P2 Presupuesto Aprobado-Ejec '!L39</f>
        <v>0</v>
      </c>
      <c r="M38" s="24">
        <f>'P2 Presupuesto Aprobado-Ejec '!M39</f>
        <v>0</v>
      </c>
      <c r="N38" s="24">
        <f>'P2 Presupuesto Aprobado-Ejec '!N39</f>
        <v>0</v>
      </c>
      <c r="O38" s="24">
        <f>'P2 Presupuesto Aprobado-Ejec '!O39</f>
        <v>0</v>
      </c>
      <c r="P38" s="24">
        <f t="shared" si="0"/>
        <v>0</v>
      </c>
    </row>
    <row r="39" spans="3:16" x14ac:dyDescent="0.3">
      <c r="C39" s="5" t="s">
        <v>29</v>
      </c>
      <c r="D39" s="24">
        <f>'P2 Presupuesto Aprobado-Ejec '!D40</f>
        <v>0</v>
      </c>
      <c r="E39" s="24">
        <f>'P2 Presupuesto Aprobado-Ejec '!E40</f>
        <v>0</v>
      </c>
      <c r="F39" s="24">
        <f>'P2 Presupuesto Aprobado-Ejec '!F40</f>
        <v>0</v>
      </c>
      <c r="G39" s="24">
        <f>'P2 Presupuesto Aprobado-Ejec '!G40</f>
        <v>0</v>
      </c>
      <c r="H39" s="24">
        <f>'P2 Presupuesto Aprobado-Ejec '!H40</f>
        <v>0</v>
      </c>
      <c r="I39" s="24">
        <f>'P2 Presupuesto Aprobado-Ejec '!I40</f>
        <v>0</v>
      </c>
      <c r="J39" s="24">
        <f>'P2 Presupuesto Aprobado-Ejec '!J40</f>
        <v>0</v>
      </c>
      <c r="K39" s="24">
        <f>'P2 Presupuesto Aprobado-Ejec '!K40</f>
        <v>0</v>
      </c>
      <c r="L39" s="24">
        <f>'P2 Presupuesto Aprobado-Ejec '!L40</f>
        <v>0</v>
      </c>
      <c r="M39" s="24">
        <f>'P2 Presupuesto Aprobado-Ejec '!M40</f>
        <v>0</v>
      </c>
      <c r="N39" s="24">
        <f>'P2 Presupuesto Aprobado-Ejec '!N40</f>
        <v>0</v>
      </c>
      <c r="O39" s="24">
        <f>'P2 Presupuesto Aprobado-Ejec '!O40</f>
        <v>0</v>
      </c>
      <c r="P39" s="24">
        <f t="shared" si="0"/>
        <v>0</v>
      </c>
    </row>
    <row r="40" spans="3:16" x14ac:dyDescent="0.3">
      <c r="C40" s="5" t="s">
        <v>30</v>
      </c>
      <c r="D40" s="24">
        <f>'P2 Presupuesto Aprobado-Ejec '!D41</f>
        <v>0</v>
      </c>
      <c r="E40" s="24">
        <f>'P2 Presupuesto Aprobado-Ejec '!E41</f>
        <v>0</v>
      </c>
      <c r="F40" s="24">
        <f>'P2 Presupuesto Aprobado-Ejec '!F41</f>
        <v>0</v>
      </c>
      <c r="G40" s="24">
        <f>'P2 Presupuesto Aprobado-Ejec '!G41</f>
        <v>0</v>
      </c>
      <c r="H40" s="24">
        <f>'P2 Presupuesto Aprobado-Ejec '!H41</f>
        <v>0</v>
      </c>
      <c r="I40" s="24">
        <f>'P2 Presupuesto Aprobado-Ejec '!I41</f>
        <v>0</v>
      </c>
      <c r="J40" s="24">
        <f>'P2 Presupuesto Aprobado-Ejec '!J41</f>
        <v>0</v>
      </c>
      <c r="K40" s="24">
        <f>'P2 Presupuesto Aprobado-Ejec '!K41</f>
        <v>0</v>
      </c>
      <c r="L40" s="24">
        <f>'P2 Presupuesto Aprobado-Ejec '!L41</f>
        <v>0</v>
      </c>
      <c r="M40" s="24">
        <f>'P2 Presupuesto Aprobado-Ejec '!M41</f>
        <v>0</v>
      </c>
      <c r="N40" s="24">
        <f>'P2 Presupuesto Aprobado-Ejec '!N41</f>
        <v>0</v>
      </c>
      <c r="O40" s="24">
        <f>'P2 Presupuesto Aprobado-Ejec '!O41</f>
        <v>0</v>
      </c>
      <c r="P40" s="24">
        <f t="shared" si="0"/>
        <v>0</v>
      </c>
    </row>
    <row r="41" spans="3:16" x14ac:dyDescent="0.3">
      <c r="C41" s="5" t="s">
        <v>31</v>
      </c>
      <c r="D41" s="24">
        <f>'P2 Presupuesto Aprobado-Ejec '!D42</f>
        <v>0</v>
      </c>
      <c r="E41" s="24">
        <f>'P2 Presupuesto Aprobado-Ejec '!E42</f>
        <v>0</v>
      </c>
      <c r="F41" s="24">
        <f>'P2 Presupuesto Aprobado-Ejec '!F42</f>
        <v>0</v>
      </c>
      <c r="G41" s="24">
        <f>'P2 Presupuesto Aprobado-Ejec '!G42</f>
        <v>0</v>
      </c>
      <c r="H41" s="24">
        <f>'P2 Presupuesto Aprobado-Ejec '!H42</f>
        <v>0</v>
      </c>
      <c r="I41" s="24">
        <f>'P2 Presupuesto Aprobado-Ejec '!I42</f>
        <v>0</v>
      </c>
      <c r="J41" s="24">
        <f>'P2 Presupuesto Aprobado-Ejec '!J42</f>
        <v>0</v>
      </c>
      <c r="K41" s="24">
        <f>'P2 Presupuesto Aprobado-Ejec '!K42</f>
        <v>0</v>
      </c>
      <c r="L41" s="24">
        <f>'P2 Presupuesto Aprobado-Ejec '!L42</f>
        <v>0</v>
      </c>
      <c r="M41" s="24">
        <f>'P2 Presupuesto Aprobado-Ejec '!M42</f>
        <v>0</v>
      </c>
      <c r="N41" s="24">
        <f>'P2 Presupuesto Aprobado-Ejec '!N42</f>
        <v>0</v>
      </c>
      <c r="O41" s="24">
        <f>'P2 Presupuesto Aprobado-Ejec '!O42</f>
        <v>0</v>
      </c>
      <c r="P41" s="24">
        <f t="shared" si="0"/>
        <v>0</v>
      </c>
    </row>
    <row r="42" spans="3:16" x14ac:dyDescent="0.3">
      <c r="C42" s="5" t="s">
        <v>32</v>
      </c>
      <c r="D42" s="24">
        <f>'P2 Presupuesto Aprobado-Ejec '!D43</f>
        <v>0</v>
      </c>
      <c r="E42" s="24">
        <f>'P2 Presupuesto Aprobado-Ejec '!E43</f>
        <v>0</v>
      </c>
      <c r="F42" s="24">
        <f>'P2 Presupuesto Aprobado-Ejec '!F43</f>
        <v>0</v>
      </c>
      <c r="G42" s="24">
        <f>'P2 Presupuesto Aprobado-Ejec '!G43</f>
        <v>0</v>
      </c>
      <c r="H42" s="24">
        <f>'P2 Presupuesto Aprobado-Ejec '!H43</f>
        <v>0</v>
      </c>
      <c r="I42" s="24">
        <f>'P2 Presupuesto Aprobado-Ejec '!I43</f>
        <v>0</v>
      </c>
      <c r="J42" s="24">
        <f>'P2 Presupuesto Aprobado-Ejec '!J43</f>
        <v>0</v>
      </c>
      <c r="K42" s="24">
        <f>'P2 Presupuesto Aprobado-Ejec '!K43</f>
        <v>0</v>
      </c>
      <c r="L42" s="24">
        <f>'P2 Presupuesto Aprobado-Ejec '!L43</f>
        <v>0</v>
      </c>
      <c r="M42" s="24">
        <f>'P2 Presupuesto Aprobado-Ejec '!M43</f>
        <v>0</v>
      </c>
      <c r="N42" s="24">
        <f>'P2 Presupuesto Aprobado-Ejec '!N43</f>
        <v>0</v>
      </c>
      <c r="O42" s="24">
        <f>'P2 Presupuesto Aprobado-Ejec '!O43</f>
        <v>0</v>
      </c>
      <c r="P42" s="24">
        <f t="shared" si="0"/>
        <v>0</v>
      </c>
    </row>
    <row r="43" spans="3:16" x14ac:dyDescent="0.3">
      <c r="C43" s="5" t="s">
        <v>33</v>
      </c>
      <c r="D43" s="24">
        <f>'P2 Presupuesto Aprobado-Ejec '!D44</f>
        <v>0</v>
      </c>
      <c r="E43" s="24">
        <f>'P2 Presupuesto Aprobado-Ejec '!E44</f>
        <v>0</v>
      </c>
      <c r="F43" s="24">
        <f>'P2 Presupuesto Aprobado-Ejec '!F44</f>
        <v>0</v>
      </c>
      <c r="G43" s="24">
        <f>'P2 Presupuesto Aprobado-Ejec '!G44</f>
        <v>0</v>
      </c>
      <c r="H43" s="24">
        <f>'P2 Presupuesto Aprobado-Ejec '!H44</f>
        <v>0</v>
      </c>
      <c r="I43" s="24">
        <f>'P2 Presupuesto Aprobado-Ejec '!I44</f>
        <v>0</v>
      </c>
      <c r="J43" s="24">
        <f>'P2 Presupuesto Aprobado-Ejec '!J44</f>
        <v>0</v>
      </c>
      <c r="K43" s="24">
        <f>'P2 Presupuesto Aprobado-Ejec '!K44</f>
        <v>0</v>
      </c>
      <c r="L43" s="24">
        <f>'P2 Presupuesto Aprobado-Ejec '!L44</f>
        <v>0</v>
      </c>
      <c r="M43" s="24">
        <f>'P2 Presupuesto Aprobado-Ejec '!M44</f>
        <v>0</v>
      </c>
      <c r="N43" s="24">
        <f>'P2 Presupuesto Aprobado-Ejec '!N44</f>
        <v>0</v>
      </c>
      <c r="O43" s="24">
        <f>'P2 Presupuesto Aprobado-Ejec '!O44</f>
        <v>0</v>
      </c>
      <c r="P43" s="24">
        <f t="shared" si="0"/>
        <v>0</v>
      </c>
    </row>
    <row r="44" spans="3:16" x14ac:dyDescent="0.3">
      <c r="C44" s="5" t="s">
        <v>34</v>
      </c>
      <c r="D44" s="24">
        <f>'P2 Presupuesto Aprobado-Ejec '!D45</f>
        <v>0</v>
      </c>
      <c r="E44" s="24">
        <f>'P2 Presupuesto Aprobado-Ejec '!E45</f>
        <v>0</v>
      </c>
      <c r="F44" s="24">
        <f>'P2 Presupuesto Aprobado-Ejec '!F45</f>
        <v>0</v>
      </c>
      <c r="G44" s="24">
        <f>'P2 Presupuesto Aprobado-Ejec '!G45</f>
        <v>0</v>
      </c>
      <c r="H44" s="24">
        <f>'P2 Presupuesto Aprobado-Ejec '!H45</f>
        <v>0</v>
      </c>
      <c r="I44" s="24">
        <f>'P2 Presupuesto Aprobado-Ejec '!I45</f>
        <v>0</v>
      </c>
      <c r="J44" s="24">
        <f>'P2 Presupuesto Aprobado-Ejec '!J45</f>
        <v>0</v>
      </c>
      <c r="K44" s="24">
        <f>'P2 Presupuesto Aprobado-Ejec '!K45</f>
        <v>0</v>
      </c>
      <c r="L44" s="24">
        <f>'P2 Presupuesto Aprobado-Ejec '!L45</f>
        <v>0</v>
      </c>
      <c r="M44" s="24">
        <f>'P2 Presupuesto Aprobado-Ejec '!M45</f>
        <v>0</v>
      </c>
      <c r="N44" s="24">
        <f>'P2 Presupuesto Aprobado-Ejec '!N45</f>
        <v>0</v>
      </c>
      <c r="O44" s="24">
        <f>'P2 Presupuesto Aprobado-Ejec '!O45</f>
        <v>0</v>
      </c>
      <c r="P44" s="24">
        <f t="shared" si="0"/>
        <v>0</v>
      </c>
    </row>
    <row r="45" spans="3:16" x14ac:dyDescent="0.3">
      <c r="C45" s="5" t="s">
        <v>35</v>
      </c>
      <c r="D45" s="24">
        <f>'P2 Presupuesto Aprobado-Ejec '!D46</f>
        <v>0</v>
      </c>
      <c r="E45" s="24">
        <f>'P2 Presupuesto Aprobado-Ejec '!E46</f>
        <v>0</v>
      </c>
      <c r="F45" s="24">
        <f>'P2 Presupuesto Aprobado-Ejec '!F46</f>
        <v>0</v>
      </c>
      <c r="G45" s="24">
        <f>'P2 Presupuesto Aprobado-Ejec '!G46</f>
        <v>0</v>
      </c>
      <c r="H45" s="24">
        <f>'P2 Presupuesto Aprobado-Ejec '!H46</f>
        <v>0</v>
      </c>
      <c r="I45" s="24">
        <f>'P2 Presupuesto Aprobado-Ejec '!I46</f>
        <v>0</v>
      </c>
      <c r="J45" s="24">
        <f>'P2 Presupuesto Aprobado-Ejec '!J46</f>
        <v>0</v>
      </c>
      <c r="K45" s="24">
        <f>'P2 Presupuesto Aprobado-Ejec '!K46</f>
        <v>0</v>
      </c>
      <c r="L45" s="24">
        <f>'P2 Presupuesto Aprobado-Ejec '!L46</f>
        <v>0</v>
      </c>
      <c r="M45" s="24">
        <f>'P2 Presupuesto Aprobado-Ejec '!M46</f>
        <v>0</v>
      </c>
      <c r="N45" s="24">
        <f>'P2 Presupuesto Aprobado-Ejec '!N46</f>
        <v>0</v>
      </c>
      <c r="O45" s="24">
        <f>'P2 Presupuesto Aprobado-Ejec '!O46</f>
        <v>0</v>
      </c>
      <c r="P45" s="24">
        <f t="shared" si="0"/>
        <v>0</v>
      </c>
    </row>
    <row r="46" spans="3:16" x14ac:dyDescent="0.3">
      <c r="C46" s="3" t="s">
        <v>36</v>
      </c>
      <c r="D46" s="23">
        <f>'P2 Presupuesto Aprobado-Ejec '!D47</f>
        <v>0</v>
      </c>
      <c r="E46" s="23">
        <f>'P2 Presupuesto Aprobado-Ejec '!E47</f>
        <v>0</v>
      </c>
      <c r="F46" s="23">
        <f>'P2 Presupuesto Aprobado-Ejec '!F47</f>
        <v>0</v>
      </c>
      <c r="G46" s="23">
        <f>'P2 Presupuesto Aprobado-Ejec '!G47</f>
        <v>0</v>
      </c>
      <c r="H46" s="23">
        <f>'P2 Presupuesto Aprobado-Ejec '!H47</f>
        <v>0</v>
      </c>
      <c r="I46" s="23">
        <f>'P2 Presupuesto Aprobado-Ejec '!I47</f>
        <v>0</v>
      </c>
      <c r="J46" s="23">
        <f>'P2 Presupuesto Aprobado-Ejec '!J47</f>
        <v>0</v>
      </c>
      <c r="K46" s="23">
        <f>'P2 Presupuesto Aprobado-Ejec '!K47</f>
        <v>0</v>
      </c>
      <c r="L46" s="23">
        <f>'P2 Presupuesto Aprobado-Ejec '!L47</f>
        <v>0</v>
      </c>
      <c r="M46" s="23">
        <f>'P2 Presupuesto Aprobado-Ejec '!M47</f>
        <v>0</v>
      </c>
      <c r="N46" s="23">
        <f>'P2 Presupuesto Aprobado-Ejec '!N47</f>
        <v>0</v>
      </c>
      <c r="O46" s="23">
        <f>'P2 Presupuesto Aprobado-Ejec '!O47</f>
        <v>0</v>
      </c>
      <c r="P46" s="24">
        <f t="shared" si="0"/>
        <v>0</v>
      </c>
    </row>
    <row r="47" spans="3:16" x14ac:dyDescent="0.3">
      <c r="C47" s="5" t="s">
        <v>37</v>
      </c>
      <c r="D47" s="24">
        <f>'P2 Presupuesto Aprobado-Ejec '!D48</f>
        <v>0</v>
      </c>
      <c r="E47" s="24">
        <f>'P2 Presupuesto Aprobado-Ejec '!E48</f>
        <v>0</v>
      </c>
      <c r="F47" s="24">
        <f>'P2 Presupuesto Aprobado-Ejec '!F48</f>
        <v>0</v>
      </c>
      <c r="G47" s="24">
        <f>'P2 Presupuesto Aprobado-Ejec '!G48</f>
        <v>0</v>
      </c>
      <c r="H47" s="24">
        <f>'P2 Presupuesto Aprobado-Ejec '!H48</f>
        <v>0</v>
      </c>
      <c r="I47" s="24">
        <f>'P2 Presupuesto Aprobado-Ejec '!I48</f>
        <v>0</v>
      </c>
      <c r="J47" s="24">
        <f>'P2 Presupuesto Aprobado-Ejec '!J48</f>
        <v>0</v>
      </c>
      <c r="K47" s="24">
        <f>'P2 Presupuesto Aprobado-Ejec '!K48</f>
        <v>0</v>
      </c>
      <c r="L47" s="24">
        <f>'P2 Presupuesto Aprobado-Ejec '!L48</f>
        <v>0</v>
      </c>
      <c r="M47" s="24">
        <f>'P2 Presupuesto Aprobado-Ejec '!M48</f>
        <v>0</v>
      </c>
      <c r="N47" s="24">
        <f>'P2 Presupuesto Aprobado-Ejec '!N48</f>
        <v>0</v>
      </c>
      <c r="O47" s="24">
        <f>'P2 Presupuesto Aprobado-Ejec '!O48</f>
        <v>0</v>
      </c>
      <c r="P47" s="24">
        <f t="shared" si="0"/>
        <v>0</v>
      </c>
    </row>
    <row r="48" spans="3:16" x14ac:dyDescent="0.3">
      <c r="C48" s="5" t="s">
        <v>38</v>
      </c>
      <c r="D48" s="24">
        <f>'P2 Presupuesto Aprobado-Ejec '!D49</f>
        <v>0</v>
      </c>
      <c r="E48" s="24">
        <f>'P2 Presupuesto Aprobado-Ejec '!E49</f>
        <v>0</v>
      </c>
      <c r="F48" s="24">
        <f>'P2 Presupuesto Aprobado-Ejec '!F49</f>
        <v>0</v>
      </c>
      <c r="G48" s="24">
        <f>'P2 Presupuesto Aprobado-Ejec '!G49</f>
        <v>0</v>
      </c>
      <c r="H48" s="24">
        <f>'P2 Presupuesto Aprobado-Ejec '!H49</f>
        <v>0</v>
      </c>
      <c r="I48" s="24">
        <f>'P2 Presupuesto Aprobado-Ejec '!I49</f>
        <v>0</v>
      </c>
      <c r="J48" s="24">
        <f>'P2 Presupuesto Aprobado-Ejec '!J49</f>
        <v>0</v>
      </c>
      <c r="K48" s="24">
        <f>'P2 Presupuesto Aprobado-Ejec '!K49</f>
        <v>0</v>
      </c>
      <c r="L48" s="24">
        <f>'P2 Presupuesto Aprobado-Ejec '!L49</f>
        <v>0</v>
      </c>
      <c r="M48" s="24">
        <f>'P2 Presupuesto Aprobado-Ejec '!M49</f>
        <v>0</v>
      </c>
      <c r="N48" s="24">
        <f>'P2 Presupuesto Aprobado-Ejec '!N49</f>
        <v>0</v>
      </c>
      <c r="O48" s="24">
        <f>'P2 Presupuesto Aprobado-Ejec '!O49</f>
        <v>0</v>
      </c>
      <c r="P48" s="24">
        <f t="shared" si="0"/>
        <v>0</v>
      </c>
    </row>
    <row r="49" spans="3:16" x14ac:dyDescent="0.3">
      <c r="C49" s="5" t="s">
        <v>39</v>
      </c>
      <c r="D49" s="24">
        <f>'P2 Presupuesto Aprobado-Ejec '!D50</f>
        <v>0</v>
      </c>
      <c r="E49" s="24">
        <f>'P2 Presupuesto Aprobado-Ejec '!E50</f>
        <v>0</v>
      </c>
      <c r="F49" s="24">
        <f>'P2 Presupuesto Aprobado-Ejec '!F50</f>
        <v>0</v>
      </c>
      <c r="G49" s="24">
        <f>'P2 Presupuesto Aprobado-Ejec '!G50</f>
        <v>0</v>
      </c>
      <c r="H49" s="24">
        <f>'P2 Presupuesto Aprobado-Ejec '!H50</f>
        <v>0</v>
      </c>
      <c r="I49" s="24">
        <f>'P2 Presupuesto Aprobado-Ejec '!I50</f>
        <v>0</v>
      </c>
      <c r="J49" s="24">
        <f>'P2 Presupuesto Aprobado-Ejec '!J50</f>
        <v>0</v>
      </c>
      <c r="K49" s="24">
        <f>'P2 Presupuesto Aprobado-Ejec '!K50</f>
        <v>0</v>
      </c>
      <c r="L49" s="24">
        <f>'P2 Presupuesto Aprobado-Ejec '!L50</f>
        <v>0</v>
      </c>
      <c r="M49" s="24">
        <f>'P2 Presupuesto Aprobado-Ejec '!M50</f>
        <v>0</v>
      </c>
      <c r="N49" s="24">
        <f>'P2 Presupuesto Aprobado-Ejec '!N50</f>
        <v>0</v>
      </c>
      <c r="O49" s="24">
        <f>'P2 Presupuesto Aprobado-Ejec '!O50</f>
        <v>0</v>
      </c>
      <c r="P49" s="24">
        <f t="shared" si="0"/>
        <v>0</v>
      </c>
    </row>
    <row r="50" spans="3:16" x14ac:dyDescent="0.3">
      <c r="C50" s="5" t="s">
        <v>40</v>
      </c>
      <c r="D50" s="24">
        <f>'P2 Presupuesto Aprobado-Ejec '!D51</f>
        <v>0</v>
      </c>
      <c r="E50" s="24">
        <f>'P2 Presupuesto Aprobado-Ejec '!E51</f>
        <v>0</v>
      </c>
      <c r="F50" s="24">
        <f>'P2 Presupuesto Aprobado-Ejec '!F51</f>
        <v>0</v>
      </c>
      <c r="G50" s="24">
        <f>'P2 Presupuesto Aprobado-Ejec '!G51</f>
        <v>0</v>
      </c>
      <c r="H50" s="24">
        <f>'P2 Presupuesto Aprobado-Ejec '!H51</f>
        <v>0</v>
      </c>
      <c r="I50" s="24">
        <f>'P2 Presupuesto Aprobado-Ejec '!I51</f>
        <v>0</v>
      </c>
      <c r="J50" s="24">
        <f>'P2 Presupuesto Aprobado-Ejec '!J51</f>
        <v>0</v>
      </c>
      <c r="K50" s="24">
        <f>'P2 Presupuesto Aprobado-Ejec '!K51</f>
        <v>0</v>
      </c>
      <c r="L50" s="24">
        <f>'P2 Presupuesto Aprobado-Ejec '!L51</f>
        <v>0</v>
      </c>
      <c r="M50" s="24">
        <f>'P2 Presupuesto Aprobado-Ejec '!M51</f>
        <v>0</v>
      </c>
      <c r="N50" s="24">
        <f>'P2 Presupuesto Aprobado-Ejec '!N51</f>
        <v>0</v>
      </c>
      <c r="O50" s="24">
        <f>'P2 Presupuesto Aprobado-Ejec '!O51</f>
        <v>0</v>
      </c>
      <c r="P50" s="24">
        <f t="shared" si="0"/>
        <v>0</v>
      </c>
    </row>
    <row r="51" spans="3:16" x14ac:dyDescent="0.3">
      <c r="C51" s="5" t="s">
        <v>41</v>
      </c>
      <c r="D51" s="24">
        <f>'P2 Presupuesto Aprobado-Ejec '!D52</f>
        <v>0</v>
      </c>
      <c r="E51" s="24">
        <f>'P2 Presupuesto Aprobado-Ejec '!E52</f>
        <v>0</v>
      </c>
      <c r="F51" s="24">
        <f>'P2 Presupuesto Aprobado-Ejec '!F52</f>
        <v>0</v>
      </c>
      <c r="G51" s="24">
        <f>'P2 Presupuesto Aprobado-Ejec '!G52</f>
        <v>0</v>
      </c>
      <c r="H51" s="24">
        <f>'P2 Presupuesto Aprobado-Ejec '!H52</f>
        <v>0</v>
      </c>
      <c r="I51" s="24">
        <f>'P2 Presupuesto Aprobado-Ejec '!I52</f>
        <v>0</v>
      </c>
      <c r="J51" s="24">
        <f>'P2 Presupuesto Aprobado-Ejec '!J52</f>
        <v>0</v>
      </c>
      <c r="K51" s="24">
        <f>'P2 Presupuesto Aprobado-Ejec '!K52</f>
        <v>0</v>
      </c>
      <c r="L51" s="24">
        <f>'P2 Presupuesto Aprobado-Ejec '!L52</f>
        <v>0</v>
      </c>
      <c r="M51" s="24">
        <f>'P2 Presupuesto Aprobado-Ejec '!M52</f>
        <v>0</v>
      </c>
      <c r="N51" s="24">
        <f>'P2 Presupuesto Aprobado-Ejec '!N52</f>
        <v>0</v>
      </c>
      <c r="O51" s="24">
        <f>'P2 Presupuesto Aprobado-Ejec '!O52</f>
        <v>0</v>
      </c>
      <c r="P51" s="24">
        <f t="shared" si="0"/>
        <v>0</v>
      </c>
    </row>
    <row r="52" spans="3:16" x14ac:dyDescent="0.3">
      <c r="C52" s="5" t="s">
        <v>42</v>
      </c>
      <c r="D52" s="24">
        <f>'P2 Presupuesto Aprobado-Ejec '!D53</f>
        <v>0</v>
      </c>
      <c r="E52" s="24">
        <f>'P2 Presupuesto Aprobado-Ejec '!E53</f>
        <v>0</v>
      </c>
      <c r="F52" s="24">
        <f>'P2 Presupuesto Aprobado-Ejec '!F53</f>
        <v>0</v>
      </c>
      <c r="G52" s="24">
        <f>'P2 Presupuesto Aprobado-Ejec '!G53</f>
        <v>0</v>
      </c>
      <c r="H52" s="24">
        <f>'P2 Presupuesto Aprobado-Ejec '!H53</f>
        <v>0</v>
      </c>
      <c r="I52" s="24">
        <f>'P2 Presupuesto Aprobado-Ejec '!I53</f>
        <v>0</v>
      </c>
      <c r="J52" s="24">
        <f>'P2 Presupuesto Aprobado-Ejec '!J53</f>
        <v>0</v>
      </c>
      <c r="K52" s="24">
        <f>'P2 Presupuesto Aprobado-Ejec '!K53</f>
        <v>0</v>
      </c>
      <c r="L52" s="24">
        <f>'P2 Presupuesto Aprobado-Ejec '!L53</f>
        <v>0</v>
      </c>
      <c r="M52" s="24">
        <f>'P2 Presupuesto Aprobado-Ejec '!M53</f>
        <v>0</v>
      </c>
      <c r="N52" s="24">
        <f>'P2 Presupuesto Aprobado-Ejec '!N53</f>
        <v>0</v>
      </c>
      <c r="O52" s="24">
        <f>'P2 Presupuesto Aprobado-Ejec '!O53</f>
        <v>0</v>
      </c>
      <c r="P52" s="24">
        <f t="shared" si="0"/>
        <v>0</v>
      </c>
    </row>
    <row r="53" spans="3:16" x14ac:dyDescent="0.3">
      <c r="C53" s="3" t="s">
        <v>43</v>
      </c>
      <c r="D53" s="23">
        <f>'P2 Presupuesto Aprobado-Ejec '!D54</f>
        <v>0</v>
      </c>
      <c r="E53" s="23">
        <f>'P2 Presupuesto Aprobado-Ejec '!E54</f>
        <v>0</v>
      </c>
      <c r="F53" s="23">
        <f>'P2 Presupuesto Aprobado-Ejec '!F54</f>
        <v>0</v>
      </c>
      <c r="G53" s="23">
        <f>'P2 Presupuesto Aprobado-Ejec '!G54</f>
        <v>1159744.8999999999</v>
      </c>
      <c r="H53" s="23">
        <f>'P2 Presupuesto Aprobado-Ejec '!H54</f>
        <v>1815040.8499999999</v>
      </c>
      <c r="I53" s="23">
        <f>'P2 Presupuesto Aprobado-Ejec '!I54</f>
        <v>0</v>
      </c>
      <c r="J53" s="23">
        <f>'P2 Presupuesto Aprobado-Ejec '!J54</f>
        <v>0</v>
      </c>
      <c r="K53" s="23">
        <f>'P2 Presupuesto Aprobado-Ejec '!K54</f>
        <v>20617.2</v>
      </c>
      <c r="L53" s="23">
        <f>'P2 Presupuesto Aprobado-Ejec '!L54</f>
        <v>1215368.69</v>
      </c>
      <c r="M53" s="23">
        <f>'P2 Presupuesto Aprobado-Ejec '!M54</f>
        <v>0</v>
      </c>
      <c r="N53" s="23">
        <f>'P2 Presupuesto Aprobado-Ejec '!N54</f>
        <v>0</v>
      </c>
      <c r="O53" s="23">
        <f>'P2 Presupuesto Aprobado-Ejec '!O54</f>
        <v>0</v>
      </c>
      <c r="P53" s="24">
        <f t="shared" si="0"/>
        <v>4210771.6400000006</v>
      </c>
    </row>
    <row r="54" spans="3:16" x14ac:dyDescent="0.3">
      <c r="C54" s="5" t="s">
        <v>44</v>
      </c>
      <c r="D54" s="24">
        <f>'P2 Presupuesto Aprobado-Ejec '!D55</f>
        <v>0</v>
      </c>
      <c r="E54" s="24">
        <f>'P2 Presupuesto Aprobado-Ejec '!E55</f>
        <v>0</v>
      </c>
      <c r="F54" s="24">
        <f>'P2 Presupuesto Aprobado-Ejec '!F55</f>
        <v>0</v>
      </c>
      <c r="G54" s="24">
        <f>'P2 Presupuesto Aprobado-Ejec '!G55</f>
        <v>21210.5</v>
      </c>
      <c r="H54" s="24">
        <f>'P2 Presupuesto Aprobado-Ejec '!H55</f>
        <v>875847.31</v>
      </c>
      <c r="I54" s="24">
        <f>'P2 Presupuesto Aprobado-Ejec '!I55</f>
        <v>0</v>
      </c>
      <c r="J54" s="24">
        <f>'P2 Presupuesto Aprobado-Ejec '!J55</f>
        <v>0</v>
      </c>
      <c r="K54" s="24">
        <f>'P2 Presupuesto Aprobado-Ejec '!K55</f>
        <v>0</v>
      </c>
      <c r="L54" s="24">
        <f>'P2 Presupuesto Aprobado-Ejec '!L55</f>
        <v>726331.2</v>
      </c>
      <c r="M54" s="24">
        <f>'P2 Presupuesto Aprobado-Ejec '!M55</f>
        <v>0</v>
      </c>
      <c r="N54" s="24">
        <f>'P2 Presupuesto Aprobado-Ejec '!N55</f>
        <v>0</v>
      </c>
      <c r="O54" s="24">
        <f>'P2 Presupuesto Aprobado-Ejec '!O55</f>
        <v>0</v>
      </c>
      <c r="P54" s="24">
        <f t="shared" si="0"/>
        <v>1623389.01</v>
      </c>
    </row>
    <row r="55" spans="3:16" x14ac:dyDescent="0.3">
      <c r="C55" s="5" t="s">
        <v>45</v>
      </c>
      <c r="D55" s="24">
        <f>'P2 Presupuesto Aprobado-Ejec '!D56</f>
        <v>0</v>
      </c>
      <c r="E55" s="24">
        <f>'P2 Presupuesto Aprobado-Ejec '!E56</f>
        <v>0</v>
      </c>
      <c r="F55" s="24">
        <f>'P2 Presupuesto Aprobado-Ejec '!F56</f>
        <v>0</v>
      </c>
      <c r="G55" s="24">
        <f>'P2 Presupuesto Aprobado-Ejec '!G56</f>
        <v>0</v>
      </c>
      <c r="H55" s="24">
        <f>'P2 Presupuesto Aprobado-Ejec '!H56</f>
        <v>331824.11</v>
      </c>
      <c r="I55" s="24">
        <f>'P2 Presupuesto Aprobado-Ejec '!I56</f>
        <v>0</v>
      </c>
      <c r="J55" s="24">
        <f>'P2 Presupuesto Aprobado-Ejec '!J56</f>
        <v>0</v>
      </c>
      <c r="K55" s="24">
        <f>'P2 Presupuesto Aprobado-Ejec '!K56</f>
        <v>0</v>
      </c>
      <c r="L55" s="24">
        <f>'P2 Presupuesto Aprobado-Ejec '!L56</f>
        <v>208311.18</v>
      </c>
      <c r="M55" s="24">
        <f>'P2 Presupuesto Aprobado-Ejec '!M56</f>
        <v>0</v>
      </c>
      <c r="N55" s="24">
        <f>'P2 Presupuesto Aprobado-Ejec '!N56</f>
        <v>0</v>
      </c>
      <c r="O55" s="24">
        <f>'P2 Presupuesto Aprobado-Ejec '!O56</f>
        <v>0</v>
      </c>
      <c r="P55" s="24">
        <f t="shared" si="0"/>
        <v>540135.29</v>
      </c>
    </row>
    <row r="56" spans="3:16" x14ac:dyDescent="0.3">
      <c r="C56" s="5" t="s">
        <v>46</v>
      </c>
      <c r="D56" s="24">
        <f>'P2 Presupuesto Aprobado-Ejec '!D57</f>
        <v>0</v>
      </c>
      <c r="E56" s="24">
        <f>'P2 Presupuesto Aprobado-Ejec '!E57</f>
        <v>0</v>
      </c>
      <c r="F56" s="24">
        <f>'P2 Presupuesto Aprobado-Ejec '!F57</f>
        <v>0</v>
      </c>
      <c r="G56" s="24">
        <f>'P2 Presupuesto Aprobado-Ejec '!G57</f>
        <v>69734.399999999994</v>
      </c>
      <c r="H56" s="24">
        <f>'P2 Presupuesto Aprobado-Ejec '!H57</f>
        <v>3398.4</v>
      </c>
      <c r="I56" s="24">
        <f>'P2 Presupuesto Aprobado-Ejec '!I57</f>
        <v>0</v>
      </c>
      <c r="J56" s="24">
        <f>'P2 Presupuesto Aprobado-Ejec '!J57</f>
        <v>0</v>
      </c>
      <c r="K56" s="24">
        <f>'P2 Presupuesto Aprobado-Ejec '!K57</f>
        <v>0</v>
      </c>
      <c r="L56" s="24">
        <f>'P2 Presupuesto Aprobado-Ejec '!L57</f>
        <v>0</v>
      </c>
      <c r="M56" s="24">
        <f>'P2 Presupuesto Aprobado-Ejec '!M57</f>
        <v>0</v>
      </c>
      <c r="N56" s="24">
        <f>'P2 Presupuesto Aprobado-Ejec '!N57</f>
        <v>0</v>
      </c>
      <c r="O56" s="24">
        <f>'P2 Presupuesto Aprobado-Ejec '!O57</f>
        <v>0</v>
      </c>
      <c r="P56" s="24">
        <f t="shared" si="0"/>
        <v>73132.799999999988</v>
      </c>
    </row>
    <row r="57" spans="3:16" x14ac:dyDescent="0.3">
      <c r="C57" s="5" t="s">
        <v>47</v>
      </c>
      <c r="D57" s="24">
        <f>'P2 Presupuesto Aprobado-Ejec '!D58</f>
        <v>0</v>
      </c>
      <c r="E57" s="24">
        <f>'P2 Presupuesto Aprobado-Ejec '!E58</f>
        <v>0</v>
      </c>
      <c r="F57" s="24">
        <f>'P2 Presupuesto Aprobado-Ejec '!F58</f>
        <v>0</v>
      </c>
      <c r="G57" s="24">
        <f>'P2 Presupuesto Aprobado-Ejec '!G58</f>
        <v>0</v>
      </c>
      <c r="H57" s="24">
        <f>'P2 Presupuesto Aprobado-Ejec '!H58</f>
        <v>27576.6</v>
      </c>
      <c r="I57" s="24">
        <f>'P2 Presupuesto Aprobado-Ejec '!I58</f>
        <v>0</v>
      </c>
      <c r="J57" s="24">
        <f>'P2 Presupuesto Aprobado-Ejec '!J58</f>
        <v>0</v>
      </c>
      <c r="K57" s="24">
        <f>'P2 Presupuesto Aprobado-Ejec '!K58</f>
        <v>0</v>
      </c>
      <c r="L57" s="24">
        <f>'P2 Presupuesto Aprobado-Ejec '!L58</f>
        <v>0</v>
      </c>
      <c r="M57" s="24">
        <f>'P2 Presupuesto Aprobado-Ejec '!M58</f>
        <v>0</v>
      </c>
      <c r="N57" s="24">
        <f>'P2 Presupuesto Aprobado-Ejec '!N58</f>
        <v>0</v>
      </c>
      <c r="O57" s="24">
        <f>'P2 Presupuesto Aprobado-Ejec '!O58</f>
        <v>0</v>
      </c>
      <c r="P57" s="24">
        <f t="shared" si="0"/>
        <v>27576.6</v>
      </c>
    </row>
    <row r="58" spans="3:16" x14ac:dyDescent="0.3">
      <c r="C58" s="5" t="s">
        <v>48</v>
      </c>
      <c r="D58" s="24">
        <f>'P2 Presupuesto Aprobado-Ejec '!D59</f>
        <v>0</v>
      </c>
      <c r="E58" s="24">
        <f>'P2 Presupuesto Aprobado-Ejec '!E59</f>
        <v>0</v>
      </c>
      <c r="F58" s="24">
        <f>'P2 Presupuesto Aprobado-Ejec '!F59</f>
        <v>0</v>
      </c>
      <c r="G58" s="24">
        <f>'P2 Presupuesto Aprobado-Ejec '!G59</f>
        <v>1068800</v>
      </c>
      <c r="H58" s="24">
        <f>'P2 Presupuesto Aprobado-Ejec '!H59</f>
        <v>497380.02</v>
      </c>
      <c r="I58" s="24">
        <f>'P2 Presupuesto Aprobado-Ejec '!I59</f>
        <v>0</v>
      </c>
      <c r="J58" s="24">
        <f>'P2 Presupuesto Aprobado-Ejec '!J59</f>
        <v>0</v>
      </c>
      <c r="K58" s="24">
        <f>'P2 Presupuesto Aprobado-Ejec '!K59</f>
        <v>20617.2</v>
      </c>
      <c r="L58" s="24">
        <f>'P2 Presupuesto Aprobado-Ejec '!L59</f>
        <v>43384.67</v>
      </c>
      <c r="M58" s="24">
        <f>'P2 Presupuesto Aprobado-Ejec '!M59</f>
        <v>0</v>
      </c>
      <c r="N58" s="24">
        <f>'P2 Presupuesto Aprobado-Ejec '!N59</f>
        <v>0</v>
      </c>
      <c r="O58" s="24">
        <f>'P2 Presupuesto Aprobado-Ejec '!O59</f>
        <v>0</v>
      </c>
      <c r="P58" s="24">
        <f t="shared" si="0"/>
        <v>1630181.89</v>
      </c>
    </row>
    <row r="59" spans="3:16" x14ac:dyDescent="0.3">
      <c r="C59" s="5" t="s">
        <v>49</v>
      </c>
      <c r="D59" s="24">
        <f>'P2 Presupuesto Aprobado-Ejec '!D60</f>
        <v>0</v>
      </c>
      <c r="E59" s="24">
        <f>'P2 Presupuesto Aprobado-Ejec '!E60</f>
        <v>0</v>
      </c>
      <c r="F59" s="24">
        <f>'P2 Presupuesto Aprobado-Ejec '!F60</f>
        <v>0</v>
      </c>
      <c r="G59" s="24">
        <f>'P2 Presupuesto Aprobado-Ejec '!G60</f>
        <v>0</v>
      </c>
      <c r="H59" s="24">
        <f>'P2 Presupuesto Aprobado-Ejec '!H60</f>
        <v>0</v>
      </c>
      <c r="I59" s="24">
        <f>'P2 Presupuesto Aprobado-Ejec '!I60</f>
        <v>0</v>
      </c>
      <c r="J59" s="24">
        <f>'P2 Presupuesto Aprobado-Ejec '!J60</f>
        <v>0</v>
      </c>
      <c r="K59" s="24">
        <f>'P2 Presupuesto Aprobado-Ejec '!K60</f>
        <v>0</v>
      </c>
      <c r="L59" s="24">
        <f>'P2 Presupuesto Aprobado-Ejec '!L60</f>
        <v>81473</v>
      </c>
      <c r="M59" s="24">
        <f>'P2 Presupuesto Aprobado-Ejec '!M60</f>
        <v>0</v>
      </c>
      <c r="N59" s="24">
        <f>'P2 Presupuesto Aprobado-Ejec '!N60</f>
        <v>0</v>
      </c>
      <c r="O59" s="24">
        <f>'P2 Presupuesto Aprobado-Ejec '!O60</f>
        <v>0</v>
      </c>
      <c r="P59" s="24">
        <f t="shared" si="0"/>
        <v>81473</v>
      </c>
    </row>
    <row r="60" spans="3:16" x14ac:dyDescent="0.3">
      <c r="C60" s="5" t="s">
        <v>50</v>
      </c>
      <c r="D60" s="24">
        <f>'P2 Presupuesto Aprobado-Ejec '!D61</f>
        <v>0</v>
      </c>
      <c r="E60" s="24">
        <f>'P2 Presupuesto Aprobado-Ejec '!E61</f>
        <v>0</v>
      </c>
      <c r="F60" s="24">
        <f>'P2 Presupuesto Aprobado-Ejec '!F61</f>
        <v>0</v>
      </c>
      <c r="G60" s="24">
        <f>'P2 Presupuesto Aprobado-Ejec '!G61</f>
        <v>0</v>
      </c>
      <c r="H60" s="24">
        <f>'P2 Presupuesto Aprobado-Ejec '!H61</f>
        <v>0</v>
      </c>
      <c r="I60" s="24">
        <f>'P2 Presupuesto Aprobado-Ejec '!I61</f>
        <v>0</v>
      </c>
      <c r="J60" s="24">
        <f>'P2 Presupuesto Aprobado-Ejec '!J61</f>
        <v>0</v>
      </c>
      <c r="K60" s="24">
        <f>'P2 Presupuesto Aprobado-Ejec '!K61</f>
        <v>0</v>
      </c>
      <c r="L60" s="24">
        <f>'P2 Presupuesto Aprobado-Ejec '!L61</f>
        <v>0</v>
      </c>
      <c r="M60" s="24">
        <f>'P2 Presupuesto Aprobado-Ejec '!M61</f>
        <v>0</v>
      </c>
      <c r="N60" s="24">
        <f>'P2 Presupuesto Aprobado-Ejec '!N61</f>
        <v>0</v>
      </c>
      <c r="O60" s="24">
        <f>'P2 Presupuesto Aprobado-Ejec '!O61</f>
        <v>0</v>
      </c>
      <c r="P60" s="24">
        <f t="shared" si="0"/>
        <v>0</v>
      </c>
    </row>
    <row r="61" spans="3:16" x14ac:dyDescent="0.3">
      <c r="C61" s="5" t="s">
        <v>51</v>
      </c>
      <c r="D61" s="24">
        <f>'P2 Presupuesto Aprobado-Ejec '!D62</f>
        <v>0</v>
      </c>
      <c r="E61" s="24">
        <f>'P2 Presupuesto Aprobado-Ejec '!E62</f>
        <v>0</v>
      </c>
      <c r="F61" s="24">
        <f>'P2 Presupuesto Aprobado-Ejec '!F62</f>
        <v>0</v>
      </c>
      <c r="G61" s="24">
        <f>'P2 Presupuesto Aprobado-Ejec '!G62</f>
        <v>0</v>
      </c>
      <c r="H61" s="24">
        <f>'P2 Presupuesto Aprobado-Ejec '!H62</f>
        <v>79014.41</v>
      </c>
      <c r="I61" s="24">
        <f>'P2 Presupuesto Aprobado-Ejec '!I62</f>
        <v>0</v>
      </c>
      <c r="J61" s="24">
        <f>'P2 Presupuesto Aprobado-Ejec '!J62</f>
        <v>0</v>
      </c>
      <c r="K61" s="24">
        <f>'P2 Presupuesto Aprobado-Ejec '!K62</f>
        <v>0</v>
      </c>
      <c r="L61" s="24">
        <f>'P2 Presupuesto Aprobado-Ejec '!L62</f>
        <v>0</v>
      </c>
      <c r="M61" s="24">
        <f>'P2 Presupuesto Aprobado-Ejec '!M62</f>
        <v>0</v>
      </c>
      <c r="N61" s="24">
        <f>'P2 Presupuesto Aprobado-Ejec '!N62</f>
        <v>0</v>
      </c>
      <c r="O61" s="24">
        <f>'P2 Presupuesto Aprobado-Ejec '!O62</f>
        <v>0</v>
      </c>
      <c r="P61" s="24">
        <f t="shared" si="0"/>
        <v>79014.41</v>
      </c>
    </row>
    <row r="62" spans="3:16" x14ac:dyDescent="0.3">
      <c r="C62" s="5" t="s">
        <v>52</v>
      </c>
      <c r="D62" s="24">
        <f>'P2 Presupuesto Aprobado-Ejec '!D63</f>
        <v>0</v>
      </c>
      <c r="E62" s="24">
        <f>'P2 Presupuesto Aprobado-Ejec '!E63</f>
        <v>0</v>
      </c>
      <c r="F62" s="24">
        <f>'P2 Presupuesto Aprobado-Ejec '!F63</f>
        <v>0</v>
      </c>
      <c r="G62" s="24">
        <f>'P2 Presupuesto Aprobado-Ejec '!G63</f>
        <v>0</v>
      </c>
      <c r="H62" s="24">
        <f>'P2 Presupuesto Aprobado-Ejec '!H63</f>
        <v>0</v>
      </c>
      <c r="I62" s="24">
        <f>'P2 Presupuesto Aprobado-Ejec '!I63</f>
        <v>0</v>
      </c>
      <c r="J62" s="24">
        <f>'P2 Presupuesto Aprobado-Ejec '!J63</f>
        <v>0</v>
      </c>
      <c r="K62" s="24">
        <f>'P2 Presupuesto Aprobado-Ejec '!K63</f>
        <v>0</v>
      </c>
      <c r="L62" s="24">
        <f>'P2 Presupuesto Aprobado-Ejec '!L63</f>
        <v>155868.64000000001</v>
      </c>
      <c r="M62" s="24">
        <f>'P2 Presupuesto Aprobado-Ejec '!M63</f>
        <v>0</v>
      </c>
      <c r="N62" s="24">
        <f>'P2 Presupuesto Aprobado-Ejec '!N63</f>
        <v>0</v>
      </c>
      <c r="O62" s="24">
        <f>'P2 Presupuesto Aprobado-Ejec '!O63</f>
        <v>0</v>
      </c>
      <c r="P62" s="24">
        <f t="shared" si="0"/>
        <v>155868.64000000001</v>
      </c>
    </row>
    <row r="63" spans="3:16" x14ac:dyDescent="0.3">
      <c r="C63" s="3" t="s">
        <v>53</v>
      </c>
      <c r="D63" s="23">
        <f>'P2 Presupuesto Aprobado-Ejec '!D64</f>
        <v>0</v>
      </c>
      <c r="E63" s="23">
        <f>'P2 Presupuesto Aprobado-Ejec '!E64</f>
        <v>0</v>
      </c>
      <c r="F63" s="23">
        <f>'P2 Presupuesto Aprobado-Ejec '!F64</f>
        <v>0</v>
      </c>
      <c r="G63" s="23">
        <f>'P2 Presupuesto Aprobado-Ejec '!G64</f>
        <v>0</v>
      </c>
      <c r="H63" s="23">
        <f>'P2 Presupuesto Aprobado-Ejec '!H64</f>
        <v>0</v>
      </c>
      <c r="I63" s="23">
        <f>'P2 Presupuesto Aprobado-Ejec '!I64</f>
        <v>0</v>
      </c>
      <c r="J63" s="23">
        <f>'P2 Presupuesto Aprobado-Ejec '!J64</f>
        <v>0</v>
      </c>
      <c r="K63" s="23">
        <f>'P2 Presupuesto Aprobado-Ejec '!K64</f>
        <v>0</v>
      </c>
      <c r="L63" s="23">
        <f>'P2 Presupuesto Aprobado-Ejec '!L64</f>
        <v>0</v>
      </c>
      <c r="M63" s="23">
        <f>'P2 Presupuesto Aprobado-Ejec '!M64</f>
        <v>0</v>
      </c>
      <c r="N63" s="23">
        <f>'P2 Presupuesto Aprobado-Ejec '!N64</f>
        <v>0</v>
      </c>
      <c r="O63" s="23">
        <f>'P2 Presupuesto Aprobado-Ejec '!O64</f>
        <v>0</v>
      </c>
      <c r="P63" s="24">
        <f t="shared" si="0"/>
        <v>0</v>
      </c>
    </row>
    <row r="64" spans="3:16" x14ac:dyDescent="0.3">
      <c r="C64" s="5" t="s">
        <v>54</v>
      </c>
      <c r="D64" s="24">
        <f>'P2 Presupuesto Aprobado-Ejec '!D65</f>
        <v>0</v>
      </c>
      <c r="E64" s="24">
        <f>'P2 Presupuesto Aprobado-Ejec '!E65</f>
        <v>0</v>
      </c>
      <c r="F64" s="24">
        <f>'P2 Presupuesto Aprobado-Ejec '!F65</f>
        <v>0</v>
      </c>
      <c r="G64" s="24">
        <f>'P2 Presupuesto Aprobado-Ejec '!G65</f>
        <v>0</v>
      </c>
      <c r="H64" s="24">
        <f>'P2 Presupuesto Aprobado-Ejec '!H65</f>
        <v>0</v>
      </c>
      <c r="I64" s="24">
        <f>'P2 Presupuesto Aprobado-Ejec '!I65</f>
        <v>0</v>
      </c>
      <c r="J64" s="24">
        <f>'P2 Presupuesto Aprobado-Ejec '!J65</f>
        <v>0</v>
      </c>
      <c r="K64" s="24">
        <f>'P2 Presupuesto Aprobado-Ejec '!K65</f>
        <v>0</v>
      </c>
      <c r="L64" s="24">
        <f>'P2 Presupuesto Aprobado-Ejec '!L65</f>
        <v>0</v>
      </c>
      <c r="M64" s="24">
        <f>'P2 Presupuesto Aprobado-Ejec '!M65</f>
        <v>0</v>
      </c>
      <c r="N64" s="24">
        <f>'P2 Presupuesto Aprobado-Ejec '!N65</f>
        <v>0</v>
      </c>
      <c r="O64" s="24">
        <f>'P2 Presupuesto Aprobado-Ejec '!O65</f>
        <v>0</v>
      </c>
      <c r="P64" s="24">
        <f t="shared" si="0"/>
        <v>0</v>
      </c>
    </row>
    <row r="65" spans="3:16" x14ac:dyDescent="0.3">
      <c r="C65" s="5" t="s">
        <v>55</v>
      </c>
      <c r="D65" s="24">
        <f>'P2 Presupuesto Aprobado-Ejec '!D66</f>
        <v>0</v>
      </c>
      <c r="E65" s="24">
        <f>'P2 Presupuesto Aprobado-Ejec '!E66</f>
        <v>0</v>
      </c>
      <c r="F65" s="24">
        <f>'P2 Presupuesto Aprobado-Ejec '!F66</f>
        <v>0</v>
      </c>
      <c r="G65" s="24">
        <f>'P2 Presupuesto Aprobado-Ejec '!G66</f>
        <v>0</v>
      </c>
      <c r="H65" s="24">
        <f>'P2 Presupuesto Aprobado-Ejec '!H66</f>
        <v>0</v>
      </c>
      <c r="I65" s="24">
        <f>'P2 Presupuesto Aprobado-Ejec '!I66</f>
        <v>0</v>
      </c>
      <c r="J65" s="24">
        <f>'P2 Presupuesto Aprobado-Ejec '!J66</f>
        <v>0</v>
      </c>
      <c r="K65" s="24">
        <f>'P2 Presupuesto Aprobado-Ejec '!K66</f>
        <v>0</v>
      </c>
      <c r="L65" s="24">
        <f>'P2 Presupuesto Aprobado-Ejec '!L66</f>
        <v>0</v>
      </c>
      <c r="M65" s="24">
        <f>'P2 Presupuesto Aprobado-Ejec '!M66</f>
        <v>0</v>
      </c>
      <c r="N65" s="24">
        <f>'P2 Presupuesto Aprobado-Ejec '!N66</f>
        <v>0</v>
      </c>
      <c r="O65" s="24">
        <f>'P2 Presupuesto Aprobado-Ejec '!O66</f>
        <v>0</v>
      </c>
      <c r="P65" s="24">
        <f t="shared" si="0"/>
        <v>0</v>
      </c>
    </row>
    <row r="66" spans="3:16" x14ac:dyDescent="0.3">
      <c r="C66" s="5" t="s">
        <v>56</v>
      </c>
      <c r="D66" s="24">
        <f>'P2 Presupuesto Aprobado-Ejec '!D67</f>
        <v>0</v>
      </c>
      <c r="E66" s="24">
        <f>'P2 Presupuesto Aprobado-Ejec '!E67</f>
        <v>0</v>
      </c>
      <c r="F66" s="24">
        <f>'P2 Presupuesto Aprobado-Ejec '!F67</f>
        <v>0</v>
      </c>
      <c r="G66" s="24">
        <f>'P2 Presupuesto Aprobado-Ejec '!G67</f>
        <v>0</v>
      </c>
      <c r="H66" s="24">
        <f>'P2 Presupuesto Aprobado-Ejec '!H67</f>
        <v>0</v>
      </c>
      <c r="I66" s="24">
        <f>'P2 Presupuesto Aprobado-Ejec '!I67</f>
        <v>0</v>
      </c>
      <c r="J66" s="24">
        <f>'P2 Presupuesto Aprobado-Ejec '!J67</f>
        <v>0</v>
      </c>
      <c r="K66" s="24">
        <f>'P2 Presupuesto Aprobado-Ejec '!K67</f>
        <v>0</v>
      </c>
      <c r="L66" s="24">
        <f>'P2 Presupuesto Aprobado-Ejec '!L67</f>
        <v>0</v>
      </c>
      <c r="M66" s="24">
        <f>'P2 Presupuesto Aprobado-Ejec '!M67</f>
        <v>0</v>
      </c>
      <c r="N66" s="24">
        <f>'P2 Presupuesto Aprobado-Ejec '!N67</f>
        <v>0</v>
      </c>
      <c r="O66" s="24">
        <f>'P2 Presupuesto Aprobado-Ejec '!O67</f>
        <v>0</v>
      </c>
      <c r="P66" s="24">
        <f t="shared" si="0"/>
        <v>0</v>
      </c>
    </row>
    <row r="67" spans="3:16" x14ac:dyDescent="0.3">
      <c r="C67" s="5" t="s">
        <v>57</v>
      </c>
      <c r="D67" s="24">
        <f>'P2 Presupuesto Aprobado-Ejec '!D68</f>
        <v>0</v>
      </c>
      <c r="E67" s="24">
        <f>'P2 Presupuesto Aprobado-Ejec '!E68</f>
        <v>0</v>
      </c>
      <c r="F67" s="24">
        <f>'P2 Presupuesto Aprobado-Ejec '!F68</f>
        <v>0</v>
      </c>
      <c r="G67" s="24">
        <f>'P2 Presupuesto Aprobado-Ejec '!G68</f>
        <v>0</v>
      </c>
      <c r="H67" s="24">
        <f>'P2 Presupuesto Aprobado-Ejec '!H68</f>
        <v>0</v>
      </c>
      <c r="I67" s="24">
        <f>'P2 Presupuesto Aprobado-Ejec '!I68</f>
        <v>0</v>
      </c>
      <c r="J67" s="24">
        <f>'P2 Presupuesto Aprobado-Ejec '!J68</f>
        <v>0</v>
      </c>
      <c r="K67" s="24">
        <f>'P2 Presupuesto Aprobado-Ejec '!K68</f>
        <v>0</v>
      </c>
      <c r="L67" s="24">
        <f>'P2 Presupuesto Aprobado-Ejec '!L68</f>
        <v>0</v>
      </c>
      <c r="M67" s="24">
        <f>'P2 Presupuesto Aprobado-Ejec '!M68</f>
        <v>0</v>
      </c>
      <c r="N67" s="24">
        <f>'P2 Presupuesto Aprobado-Ejec '!N68</f>
        <v>0</v>
      </c>
      <c r="O67" s="24">
        <f>'P2 Presupuesto Aprobado-Ejec '!O68</f>
        <v>0</v>
      </c>
      <c r="P67" s="24">
        <f t="shared" si="0"/>
        <v>0</v>
      </c>
    </row>
    <row r="68" spans="3:16" x14ac:dyDescent="0.3">
      <c r="C68" s="3" t="s">
        <v>58</v>
      </c>
      <c r="D68" s="24">
        <f>'P2 Presupuesto Aprobado-Ejec '!D69</f>
        <v>0</v>
      </c>
      <c r="E68" s="24">
        <f>'P2 Presupuesto Aprobado-Ejec '!E69</f>
        <v>0</v>
      </c>
      <c r="F68" s="24">
        <f>'P2 Presupuesto Aprobado-Ejec '!F69</f>
        <v>0</v>
      </c>
      <c r="G68" s="24">
        <f>'P2 Presupuesto Aprobado-Ejec '!G69</f>
        <v>0</v>
      </c>
      <c r="H68" s="24">
        <f>'P2 Presupuesto Aprobado-Ejec '!H69</f>
        <v>0</v>
      </c>
      <c r="I68" s="24">
        <f>'P2 Presupuesto Aprobado-Ejec '!I69</f>
        <v>0</v>
      </c>
      <c r="J68" s="24">
        <f>'P2 Presupuesto Aprobado-Ejec '!J69</f>
        <v>0</v>
      </c>
      <c r="K68" s="24">
        <f>'P2 Presupuesto Aprobado-Ejec '!K69</f>
        <v>0</v>
      </c>
      <c r="L68" s="24">
        <f>'P2 Presupuesto Aprobado-Ejec '!L69</f>
        <v>0</v>
      </c>
      <c r="M68" s="24">
        <f>'P2 Presupuesto Aprobado-Ejec '!M69</f>
        <v>0</v>
      </c>
      <c r="N68" s="24">
        <f>'P2 Presupuesto Aprobado-Ejec '!N69</f>
        <v>0</v>
      </c>
      <c r="O68" s="24">
        <f>'P2 Presupuesto Aprobado-Ejec '!O69</f>
        <v>0</v>
      </c>
      <c r="P68" s="24">
        <f t="shared" si="0"/>
        <v>0</v>
      </c>
    </row>
    <row r="69" spans="3:16" x14ac:dyDescent="0.3">
      <c r="C69" s="5" t="s">
        <v>59</v>
      </c>
      <c r="D69" s="24">
        <f>'P2 Presupuesto Aprobado-Ejec '!D70</f>
        <v>0</v>
      </c>
      <c r="E69" s="24">
        <f>'P2 Presupuesto Aprobado-Ejec '!E70</f>
        <v>0</v>
      </c>
      <c r="F69" s="24">
        <f>'P2 Presupuesto Aprobado-Ejec '!F70</f>
        <v>0</v>
      </c>
      <c r="G69" s="24">
        <f>'P2 Presupuesto Aprobado-Ejec '!G70</f>
        <v>0</v>
      </c>
      <c r="H69" s="24">
        <f>'P2 Presupuesto Aprobado-Ejec '!H70</f>
        <v>0</v>
      </c>
      <c r="I69" s="24">
        <f>'P2 Presupuesto Aprobado-Ejec '!I70</f>
        <v>0</v>
      </c>
      <c r="J69" s="24">
        <f>'P2 Presupuesto Aprobado-Ejec '!J70</f>
        <v>0</v>
      </c>
      <c r="K69" s="24">
        <f>'P2 Presupuesto Aprobado-Ejec '!K70</f>
        <v>0</v>
      </c>
      <c r="L69" s="24">
        <f>'P2 Presupuesto Aprobado-Ejec '!L70</f>
        <v>0</v>
      </c>
      <c r="M69" s="24">
        <f>'P2 Presupuesto Aprobado-Ejec '!M70</f>
        <v>0</v>
      </c>
      <c r="N69" s="24">
        <f>'P2 Presupuesto Aprobado-Ejec '!N70</f>
        <v>0</v>
      </c>
      <c r="O69" s="24">
        <f>'P2 Presupuesto Aprobado-Ejec '!O70</f>
        <v>0</v>
      </c>
      <c r="P69" s="24">
        <f t="shared" si="0"/>
        <v>0</v>
      </c>
    </row>
    <row r="70" spans="3:16" x14ac:dyDescent="0.3">
      <c r="C70" s="5" t="s">
        <v>60</v>
      </c>
      <c r="D70" s="24">
        <f>'P2 Presupuesto Aprobado-Ejec '!D71</f>
        <v>0</v>
      </c>
      <c r="E70" s="24">
        <f>'P2 Presupuesto Aprobado-Ejec '!E71</f>
        <v>0</v>
      </c>
      <c r="F70" s="24">
        <f>'P2 Presupuesto Aprobado-Ejec '!F71</f>
        <v>0</v>
      </c>
      <c r="G70" s="24">
        <f>'P2 Presupuesto Aprobado-Ejec '!G71</f>
        <v>0</v>
      </c>
      <c r="H70" s="24">
        <f>'P2 Presupuesto Aprobado-Ejec '!H71</f>
        <v>0</v>
      </c>
      <c r="I70" s="24">
        <f>'P2 Presupuesto Aprobado-Ejec '!I71</f>
        <v>0</v>
      </c>
      <c r="J70" s="24">
        <f>'P2 Presupuesto Aprobado-Ejec '!J71</f>
        <v>0</v>
      </c>
      <c r="K70" s="24">
        <f>'P2 Presupuesto Aprobado-Ejec '!K71</f>
        <v>0</v>
      </c>
      <c r="L70" s="24">
        <f>'P2 Presupuesto Aprobado-Ejec '!L71</f>
        <v>0</v>
      </c>
      <c r="M70" s="24">
        <f>'P2 Presupuesto Aprobado-Ejec '!M71</f>
        <v>0</v>
      </c>
      <c r="N70" s="24">
        <f>'P2 Presupuesto Aprobado-Ejec '!N71</f>
        <v>0</v>
      </c>
      <c r="O70" s="24">
        <f>'P2 Presupuesto Aprobado-Ejec '!O71</f>
        <v>0</v>
      </c>
      <c r="P70" s="24">
        <f t="shared" si="0"/>
        <v>0</v>
      </c>
    </row>
    <row r="71" spans="3:16" x14ac:dyDescent="0.3">
      <c r="C71" s="3" t="s">
        <v>61</v>
      </c>
      <c r="D71" s="23">
        <f>'P2 Presupuesto Aprobado-Ejec '!D72</f>
        <v>0</v>
      </c>
      <c r="E71" s="23">
        <f>'P2 Presupuesto Aprobado-Ejec '!E72</f>
        <v>0</v>
      </c>
      <c r="F71" s="23">
        <f>'P2 Presupuesto Aprobado-Ejec '!F72</f>
        <v>0</v>
      </c>
      <c r="G71" s="23">
        <f>'P2 Presupuesto Aprobado-Ejec '!G72</f>
        <v>0</v>
      </c>
      <c r="H71" s="23">
        <f>'P2 Presupuesto Aprobado-Ejec '!H72</f>
        <v>0</v>
      </c>
      <c r="I71" s="23">
        <f>'P2 Presupuesto Aprobado-Ejec '!I72</f>
        <v>0</v>
      </c>
      <c r="J71" s="23">
        <f>'P2 Presupuesto Aprobado-Ejec '!J72</f>
        <v>0</v>
      </c>
      <c r="K71" s="23">
        <f>'P2 Presupuesto Aprobado-Ejec '!K72</f>
        <v>0</v>
      </c>
      <c r="L71" s="23">
        <f>'P2 Presupuesto Aprobado-Ejec '!L72</f>
        <v>0</v>
      </c>
      <c r="M71" s="23">
        <f>'P2 Presupuesto Aprobado-Ejec '!M72</f>
        <v>0</v>
      </c>
      <c r="N71" s="23">
        <f>'P2 Presupuesto Aprobado-Ejec '!N72</f>
        <v>0</v>
      </c>
      <c r="O71" s="23">
        <f>'P2 Presupuesto Aprobado-Ejec '!O72</f>
        <v>0</v>
      </c>
      <c r="P71" s="24">
        <f t="shared" si="0"/>
        <v>0</v>
      </c>
    </row>
    <row r="72" spans="3:16" x14ac:dyDescent="0.3">
      <c r="C72" s="5" t="s">
        <v>62</v>
      </c>
      <c r="D72" s="24">
        <f>'P2 Presupuesto Aprobado-Ejec '!D73</f>
        <v>0</v>
      </c>
      <c r="E72" s="24">
        <f>'P2 Presupuesto Aprobado-Ejec '!E73</f>
        <v>0</v>
      </c>
      <c r="F72" s="24">
        <f>'P2 Presupuesto Aprobado-Ejec '!F73</f>
        <v>0</v>
      </c>
      <c r="G72" s="24">
        <f>'P2 Presupuesto Aprobado-Ejec '!G73</f>
        <v>0</v>
      </c>
      <c r="H72" s="24">
        <f>'P2 Presupuesto Aprobado-Ejec '!H73</f>
        <v>0</v>
      </c>
      <c r="I72" s="24">
        <f>'P2 Presupuesto Aprobado-Ejec '!I73</f>
        <v>0</v>
      </c>
      <c r="J72" s="24">
        <f>'P2 Presupuesto Aprobado-Ejec '!J73</f>
        <v>0</v>
      </c>
      <c r="K72" s="24">
        <f>'P2 Presupuesto Aprobado-Ejec '!K73</f>
        <v>0</v>
      </c>
      <c r="L72" s="24">
        <f>'P2 Presupuesto Aprobado-Ejec '!L73</f>
        <v>0</v>
      </c>
      <c r="M72" s="24">
        <f>'P2 Presupuesto Aprobado-Ejec '!M73</f>
        <v>0</v>
      </c>
      <c r="N72" s="24">
        <f>'P2 Presupuesto Aprobado-Ejec '!N73</f>
        <v>0</v>
      </c>
      <c r="O72" s="24">
        <f>'P2 Presupuesto Aprobado-Ejec '!O73</f>
        <v>0</v>
      </c>
      <c r="P72" s="24">
        <f t="shared" si="0"/>
        <v>0</v>
      </c>
    </row>
    <row r="73" spans="3:16" x14ac:dyDescent="0.3">
      <c r="C73" s="5" t="s">
        <v>63</v>
      </c>
      <c r="D73" s="24">
        <f>'P2 Presupuesto Aprobado-Ejec '!D74</f>
        <v>0</v>
      </c>
      <c r="E73" s="24">
        <f>'P2 Presupuesto Aprobado-Ejec '!E74</f>
        <v>0</v>
      </c>
      <c r="F73" s="24">
        <f>'P2 Presupuesto Aprobado-Ejec '!F74</f>
        <v>0</v>
      </c>
      <c r="G73" s="24">
        <f>'P2 Presupuesto Aprobado-Ejec '!G74</f>
        <v>0</v>
      </c>
      <c r="H73" s="24">
        <f>'P2 Presupuesto Aprobado-Ejec '!H74</f>
        <v>0</v>
      </c>
      <c r="I73" s="24">
        <f>'P2 Presupuesto Aprobado-Ejec '!I74</f>
        <v>0</v>
      </c>
      <c r="J73" s="24">
        <f>'P2 Presupuesto Aprobado-Ejec '!J74</f>
        <v>0</v>
      </c>
      <c r="K73" s="24">
        <f>'P2 Presupuesto Aprobado-Ejec '!K74</f>
        <v>0</v>
      </c>
      <c r="L73" s="24">
        <f>'P2 Presupuesto Aprobado-Ejec '!L74</f>
        <v>0</v>
      </c>
      <c r="M73" s="24">
        <f>'P2 Presupuesto Aprobado-Ejec '!M74</f>
        <v>0</v>
      </c>
      <c r="N73" s="24">
        <f>'P2 Presupuesto Aprobado-Ejec '!N74</f>
        <v>0</v>
      </c>
      <c r="O73" s="24">
        <f>'P2 Presupuesto Aprobado-Ejec '!O74</f>
        <v>0</v>
      </c>
      <c r="P73" s="24">
        <f t="shared" si="0"/>
        <v>0</v>
      </c>
    </row>
    <row r="74" spans="3:16" x14ac:dyDescent="0.3">
      <c r="C74" s="5" t="s">
        <v>64</v>
      </c>
      <c r="D74" s="24">
        <f>'P2 Presupuesto Aprobado-Ejec '!D75</f>
        <v>0</v>
      </c>
      <c r="E74" s="24">
        <f>'P2 Presupuesto Aprobado-Ejec '!E75</f>
        <v>0</v>
      </c>
      <c r="F74" s="24">
        <f>'P2 Presupuesto Aprobado-Ejec '!F75</f>
        <v>0</v>
      </c>
      <c r="G74" s="24">
        <f>'P2 Presupuesto Aprobado-Ejec '!G75</f>
        <v>0</v>
      </c>
      <c r="H74" s="24">
        <f>'P2 Presupuesto Aprobado-Ejec '!H75</f>
        <v>0</v>
      </c>
      <c r="I74" s="24">
        <f>'P2 Presupuesto Aprobado-Ejec '!I75</f>
        <v>0</v>
      </c>
      <c r="J74" s="24">
        <f>'P2 Presupuesto Aprobado-Ejec '!J75</f>
        <v>0</v>
      </c>
      <c r="K74" s="24">
        <f>'P2 Presupuesto Aprobado-Ejec '!K75</f>
        <v>0</v>
      </c>
      <c r="L74" s="24">
        <f>'P2 Presupuesto Aprobado-Ejec '!L75</f>
        <v>0</v>
      </c>
      <c r="M74" s="24">
        <f>'P2 Presupuesto Aprobado-Ejec '!M75</f>
        <v>0</v>
      </c>
      <c r="N74" s="24">
        <f>'P2 Presupuesto Aprobado-Ejec '!N75</f>
        <v>0</v>
      </c>
      <c r="O74" s="24">
        <f>'P2 Presupuesto Aprobado-Ejec '!O75</f>
        <v>0</v>
      </c>
      <c r="P74" s="24">
        <f t="shared" si="0"/>
        <v>0</v>
      </c>
    </row>
    <row r="75" spans="3:16" x14ac:dyDescent="0.3">
      <c r="C75" s="1" t="s">
        <v>67</v>
      </c>
      <c r="D75" s="24">
        <f>'P2 Presupuesto Aprobado-Ejec '!D76</f>
        <v>0</v>
      </c>
      <c r="E75" s="24">
        <f>'P2 Presupuesto Aprobado-Ejec '!E76</f>
        <v>0</v>
      </c>
      <c r="F75" s="24">
        <f>'P2 Presupuesto Aprobado-Ejec '!F76</f>
        <v>0</v>
      </c>
      <c r="G75" s="24">
        <f>'P2 Presupuesto Aprobado-Ejec '!G76</f>
        <v>0</v>
      </c>
      <c r="H75" s="24">
        <f>'P2 Presupuesto Aprobado-Ejec '!H76</f>
        <v>0</v>
      </c>
      <c r="I75" s="24">
        <f>'P2 Presupuesto Aprobado-Ejec '!I76</f>
        <v>0</v>
      </c>
      <c r="J75" s="24">
        <f>'P2 Presupuesto Aprobado-Ejec '!J76</f>
        <v>0</v>
      </c>
      <c r="K75" s="24">
        <f>'P2 Presupuesto Aprobado-Ejec '!K76</f>
        <v>0</v>
      </c>
      <c r="L75" s="24">
        <f>'P2 Presupuesto Aprobado-Ejec '!L76</f>
        <v>0</v>
      </c>
      <c r="M75" s="24">
        <f>'P2 Presupuesto Aprobado-Ejec '!M76</f>
        <v>0</v>
      </c>
      <c r="N75" s="24">
        <f>'P2 Presupuesto Aprobado-Ejec '!N76</f>
        <v>0</v>
      </c>
      <c r="O75" s="24">
        <f>'P2 Presupuesto Aprobado-Ejec '!O76</f>
        <v>0</v>
      </c>
      <c r="P75" s="24">
        <f t="shared" si="0"/>
        <v>0</v>
      </c>
    </row>
    <row r="76" spans="3:16" x14ac:dyDescent="0.3">
      <c r="C76" s="3" t="s">
        <v>68</v>
      </c>
      <c r="D76" s="24">
        <f>'P2 Presupuesto Aprobado-Ejec '!D77</f>
        <v>0</v>
      </c>
      <c r="E76" s="24">
        <f>'P2 Presupuesto Aprobado-Ejec '!E77</f>
        <v>0</v>
      </c>
      <c r="F76" s="24">
        <f>'P2 Presupuesto Aprobado-Ejec '!F77</f>
        <v>0</v>
      </c>
      <c r="G76" s="24">
        <f>'P2 Presupuesto Aprobado-Ejec '!G77</f>
        <v>0</v>
      </c>
      <c r="H76" s="24">
        <f>'P2 Presupuesto Aprobado-Ejec '!H77</f>
        <v>0</v>
      </c>
      <c r="I76" s="24">
        <f>'P2 Presupuesto Aprobado-Ejec '!I77</f>
        <v>0</v>
      </c>
      <c r="J76" s="24">
        <f>'P2 Presupuesto Aprobado-Ejec '!J77</f>
        <v>0</v>
      </c>
      <c r="K76" s="24">
        <f>'P2 Presupuesto Aprobado-Ejec '!K77</f>
        <v>0</v>
      </c>
      <c r="L76" s="24">
        <f>'P2 Presupuesto Aprobado-Ejec '!L77</f>
        <v>0</v>
      </c>
      <c r="M76" s="24">
        <f>'P2 Presupuesto Aprobado-Ejec '!M77</f>
        <v>0</v>
      </c>
      <c r="N76" s="24">
        <f>'P2 Presupuesto Aprobado-Ejec '!N77</f>
        <v>0</v>
      </c>
      <c r="O76" s="24">
        <f>'P2 Presupuesto Aprobado-Ejec '!O77</f>
        <v>0</v>
      </c>
      <c r="P76" s="24">
        <f t="shared" ref="P76:P83" si="1">SUM(D76:O76)</f>
        <v>0</v>
      </c>
    </row>
    <row r="77" spans="3:16" x14ac:dyDescent="0.3">
      <c r="C77" s="5" t="s">
        <v>69</v>
      </c>
      <c r="D77" s="24">
        <f>'P2 Presupuesto Aprobado-Ejec '!D78</f>
        <v>0</v>
      </c>
      <c r="E77" s="24">
        <f>'P2 Presupuesto Aprobado-Ejec '!E78</f>
        <v>0</v>
      </c>
      <c r="F77" s="24">
        <f>'P2 Presupuesto Aprobado-Ejec '!F78</f>
        <v>0</v>
      </c>
      <c r="G77" s="24">
        <f>'P2 Presupuesto Aprobado-Ejec '!G78</f>
        <v>0</v>
      </c>
      <c r="H77" s="24">
        <f>'P2 Presupuesto Aprobado-Ejec '!H78</f>
        <v>0</v>
      </c>
      <c r="I77" s="24">
        <f>'P2 Presupuesto Aprobado-Ejec '!I78</f>
        <v>0</v>
      </c>
      <c r="J77" s="24">
        <f>'P2 Presupuesto Aprobado-Ejec '!J78</f>
        <v>0</v>
      </c>
      <c r="K77" s="24">
        <f>'P2 Presupuesto Aprobado-Ejec '!K78</f>
        <v>0</v>
      </c>
      <c r="L77" s="24">
        <f>'P2 Presupuesto Aprobado-Ejec '!L78</f>
        <v>0</v>
      </c>
      <c r="M77" s="24">
        <f>'P2 Presupuesto Aprobado-Ejec '!M78</f>
        <v>0</v>
      </c>
      <c r="N77" s="24">
        <f>'P2 Presupuesto Aprobado-Ejec '!N78</f>
        <v>0</v>
      </c>
      <c r="O77" s="24">
        <f>'P2 Presupuesto Aprobado-Ejec '!O78</f>
        <v>0</v>
      </c>
      <c r="P77" s="24">
        <f t="shared" si="1"/>
        <v>0</v>
      </c>
    </row>
    <row r="78" spans="3:16" x14ac:dyDescent="0.3">
      <c r="C78" s="5" t="s">
        <v>70</v>
      </c>
      <c r="D78" s="24">
        <f>'P2 Presupuesto Aprobado-Ejec '!D79</f>
        <v>0</v>
      </c>
      <c r="E78" s="24">
        <f>'P2 Presupuesto Aprobado-Ejec '!E79</f>
        <v>0</v>
      </c>
      <c r="F78" s="24">
        <f>'P2 Presupuesto Aprobado-Ejec '!F79</f>
        <v>0</v>
      </c>
      <c r="G78" s="24">
        <f>'P2 Presupuesto Aprobado-Ejec '!G79</f>
        <v>0</v>
      </c>
      <c r="H78" s="24">
        <f>'P2 Presupuesto Aprobado-Ejec '!H79</f>
        <v>0</v>
      </c>
      <c r="I78" s="24">
        <f>'P2 Presupuesto Aprobado-Ejec '!I79</f>
        <v>0</v>
      </c>
      <c r="J78" s="24">
        <f>'P2 Presupuesto Aprobado-Ejec '!J79</f>
        <v>0</v>
      </c>
      <c r="K78" s="24">
        <f>'P2 Presupuesto Aprobado-Ejec '!K79</f>
        <v>0</v>
      </c>
      <c r="L78" s="24">
        <f>'P2 Presupuesto Aprobado-Ejec '!L79</f>
        <v>0</v>
      </c>
      <c r="M78" s="24">
        <f>'P2 Presupuesto Aprobado-Ejec '!M79</f>
        <v>0</v>
      </c>
      <c r="N78" s="24">
        <f>'P2 Presupuesto Aprobado-Ejec '!N79</f>
        <v>0</v>
      </c>
      <c r="O78" s="24">
        <f>'P2 Presupuesto Aprobado-Ejec '!O79</f>
        <v>0</v>
      </c>
      <c r="P78" s="24">
        <f t="shared" si="1"/>
        <v>0</v>
      </c>
    </row>
    <row r="79" spans="3:16" x14ac:dyDescent="0.3">
      <c r="C79" s="3" t="s">
        <v>71</v>
      </c>
      <c r="D79" s="24">
        <f>'P2 Presupuesto Aprobado-Ejec '!D80</f>
        <v>0</v>
      </c>
      <c r="E79" s="24">
        <f>'P2 Presupuesto Aprobado-Ejec '!E80</f>
        <v>0</v>
      </c>
      <c r="F79" s="24">
        <f>'P2 Presupuesto Aprobado-Ejec '!F80</f>
        <v>0</v>
      </c>
      <c r="G79" s="24">
        <f>'P2 Presupuesto Aprobado-Ejec '!G80</f>
        <v>0</v>
      </c>
      <c r="H79" s="24">
        <f>'P2 Presupuesto Aprobado-Ejec '!H80</f>
        <v>0</v>
      </c>
      <c r="I79" s="24">
        <f>'P2 Presupuesto Aprobado-Ejec '!I80</f>
        <v>0</v>
      </c>
      <c r="J79" s="24">
        <f>'P2 Presupuesto Aprobado-Ejec '!J80</f>
        <v>0</v>
      </c>
      <c r="K79" s="24">
        <f>'P2 Presupuesto Aprobado-Ejec '!K80</f>
        <v>0</v>
      </c>
      <c r="L79" s="24">
        <f>'P2 Presupuesto Aprobado-Ejec '!L80</f>
        <v>0</v>
      </c>
      <c r="M79" s="24">
        <f>'P2 Presupuesto Aprobado-Ejec '!M80</f>
        <v>0</v>
      </c>
      <c r="N79" s="24">
        <f>'P2 Presupuesto Aprobado-Ejec '!N80</f>
        <v>0</v>
      </c>
      <c r="O79" s="24">
        <f>'P2 Presupuesto Aprobado-Ejec '!O80</f>
        <v>0</v>
      </c>
      <c r="P79" s="24">
        <f t="shared" si="1"/>
        <v>0</v>
      </c>
    </row>
    <row r="80" spans="3:16" x14ac:dyDescent="0.3">
      <c r="C80" s="5" t="s">
        <v>72</v>
      </c>
      <c r="D80" s="24">
        <f>'P2 Presupuesto Aprobado-Ejec '!D81</f>
        <v>0</v>
      </c>
      <c r="E80" s="24">
        <f>'P2 Presupuesto Aprobado-Ejec '!E81</f>
        <v>0</v>
      </c>
      <c r="F80" s="24">
        <f>'P2 Presupuesto Aprobado-Ejec '!F81</f>
        <v>0</v>
      </c>
      <c r="G80" s="24">
        <f>'P2 Presupuesto Aprobado-Ejec '!G81</f>
        <v>0</v>
      </c>
      <c r="H80" s="24">
        <f>'P2 Presupuesto Aprobado-Ejec '!H81</f>
        <v>0</v>
      </c>
      <c r="I80" s="24">
        <f>'P2 Presupuesto Aprobado-Ejec '!I81</f>
        <v>0</v>
      </c>
      <c r="J80" s="24">
        <f>'P2 Presupuesto Aprobado-Ejec '!J81</f>
        <v>0</v>
      </c>
      <c r="K80" s="24">
        <f>'P2 Presupuesto Aprobado-Ejec '!K81</f>
        <v>0</v>
      </c>
      <c r="L80" s="24">
        <f>'P2 Presupuesto Aprobado-Ejec '!L81</f>
        <v>0</v>
      </c>
      <c r="M80" s="24">
        <f>'P2 Presupuesto Aprobado-Ejec '!M81</f>
        <v>0</v>
      </c>
      <c r="N80" s="24">
        <f>'P2 Presupuesto Aprobado-Ejec '!N81</f>
        <v>0</v>
      </c>
      <c r="O80" s="24">
        <f>'P2 Presupuesto Aprobado-Ejec '!O81</f>
        <v>0</v>
      </c>
      <c r="P80" s="24">
        <f t="shared" si="1"/>
        <v>0</v>
      </c>
    </row>
    <row r="81" spans="3:16" x14ac:dyDescent="0.3">
      <c r="C81" s="5" t="s">
        <v>73</v>
      </c>
      <c r="D81" s="24">
        <f>'P2 Presupuesto Aprobado-Ejec '!D82</f>
        <v>0</v>
      </c>
      <c r="E81" s="24">
        <f>'P2 Presupuesto Aprobado-Ejec '!E82</f>
        <v>0</v>
      </c>
      <c r="F81" s="24">
        <f>'P2 Presupuesto Aprobado-Ejec '!F82</f>
        <v>0</v>
      </c>
      <c r="G81" s="24">
        <f>'P2 Presupuesto Aprobado-Ejec '!G82</f>
        <v>0</v>
      </c>
      <c r="H81" s="24">
        <f>'P2 Presupuesto Aprobado-Ejec '!H82</f>
        <v>0</v>
      </c>
      <c r="I81" s="24">
        <f>'P2 Presupuesto Aprobado-Ejec '!I82</f>
        <v>0</v>
      </c>
      <c r="J81" s="24">
        <f>'P2 Presupuesto Aprobado-Ejec '!J82</f>
        <v>0</v>
      </c>
      <c r="K81" s="24">
        <f>'P2 Presupuesto Aprobado-Ejec '!K82</f>
        <v>0</v>
      </c>
      <c r="L81" s="24">
        <f>'P2 Presupuesto Aprobado-Ejec '!L82</f>
        <v>0</v>
      </c>
      <c r="M81" s="24">
        <f>'P2 Presupuesto Aprobado-Ejec '!M82</f>
        <v>0</v>
      </c>
      <c r="N81" s="24">
        <f>'P2 Presupuesto Aprobado-Ejec '!N82</f>
        <v>0</v>
      </c>
      <c r="O81" s="24">
        <f>'P2 Presupuesto Aprobado-Ejec '!O82</f>
        <v>0</v>
      </c>
      <c r="P81" s="24">
        <f t="shared" si="1"/>
        <v>0</v>
      </c>
    </row>
    <row r="82" spans="3:16" x14ac:dyDescent="0.3">
      <c r="C82" s="3" t="s">
        <v>74</v>
      </c>
      <c r="D82" s="24">
        <f>'P2 Presupuesto Aprobado-Ejec '!D83</f>
        <v>0</v>
      </c>
      <c r="E82" s="24">
        <f>'P2 Presupuesto Aprobado-Ejec '!E83</f>
        <v>0</v>
      </c>
      <c r="F82" s="24">
        <f>'P2 Presupuesto Aprobado-Ejec '!F83</f>
        <v>0</v>
      </c>
      <c r="G82" s="24">
        <f>'P2 Presupuesto Aprobado-Ejec '!G83</f>
        <v>0</v>
      </c>
      <c r="H82" s="24">
        <f>'P2 Presupuesto Aprobado-Ejec '!H83</f>
        <v>0</v>
      </c>
      <c r="I82" s="24">
        <f>'P2 Presupuesto Aprobado-Ejec '!I83</f>
        <v>0</v>
      </c>
      <c r="J82" s="24">
        <f>'P2 Presupuesto Aprobado-Ejec '!J83</f>
        <v>0</v>
      </c>
      <c r="K82" s="24">
        <f>'P2 Presupuesto Aprobado-Ejec '!K83</f>
        <v>0</v>
      </c>
      <c r="L82" s="24">
        <f>'P2 Presupuesto Aprobado-Ejec '!L83</f>
        <v>0</v>
      </c>
      <c r="M82" s="24">
        <f>'P2 Presupuesto Aprobado-Ejec '!M83</f>
        <v>0</v>
      </c>
      <c r="N82" s="24">
        <f>'P2 Presupuesto Aprobado-Ejec '!N83</f>
        <v>0</v>
      </c>
      <c r="O82" s="24">
        <f>'P2 Presupuesto Aprobado-Ejec '!O83</f>
        <v>0</v>
      </c>
      <c r="P82" s="24">
        <f t="shared" si="1"/>
        <v>0</v>
      </c>
    </row>
    <row r="83" spans="3:16" x14ac:dyDescent="0.3">
      <c r="C83" s="5" t="s">
        <v>75</v>
      </c>
      <c r="D83" s="24">
        <f>'P2 Presupuesto Aprobado-Ejec '!D84</f>
        <v>0</v>
      </c>
      <c r="E83" s="24">
        <f>'P2 Presupuesto Aprobado-Ejec '!E84</f>
        <v>0</v>
      </c>
      <c r="F83" s="24">
        <f>'P2 Presupuesto Aprobado-Ejec '!F84</f>
        <v>0</v>
      </c>
      <c r="G83" s="24">
        <f>'P2 Presupuesto Aprobado-Ejec '!G84</f>
        <v>0</v>
      </c>
      <c r="H83" s="24">
        <f>'P2 Presupuesto Aprobado-Ejec '!H84</f>
        <v>0</v>
      </c>
      <c r="I83" s="24">
        <f>'P2 Presupuesto Aprobado-Ejec '!I84</f>
        <v>0</v>
      </c>
      <c r="J83" s="24">
        <f>'P2 Presupuesto Aprobado-Ejec '!J84</f>
        <v>0</v>
      </c>
      <c r="K83" s="24">
        <f>'P2 Presupuesto Aprobado-Ejec '!K84</f>
        <v>0</v>
      </c>
      <c r="L83" s="24">
        <f>'P2 Presupuesto Aprobado-Ejec '!L84</f>
        <v>0</v>
      </c>
      <c r="M83" s="24">
        <f>'P2 Presupuesto Aprobado-Ejec '!M84</f>
        <v>0</v>
      </c>
      <c r="N83" s="24">
        <f>'P2 Presupuesto Aprobado-Ejec '!N84</f>
        <v>0</v>
      </c>
      <c r="O83" s="24">
        <f>'P2 Presupuesto Aprobado-Ejec '!O84</f>
        <v>0</v>
      </c>
      <c r="P83" s="24">
        <f t="shared" si="1"/>
        <v>0</v>
      </c>
    </row>
    <row r="84" spans="3:16" x14ac:dyDescent="0.3">
      <c r="C84" s="8" t="s">
        <v>65</v>
      </c>
      <c r="D84" s="29">
        <f>SUM(D11,D17,D27,D37,D46,D53,D63,D71,)</f>
        <v>26071300.649999999</v>
      </c>
      <c r="E84" s="29">
        <f t="shared" ref="E84:P84" si="2">SUM(E11,E17,E27,E37,E46,E53,E63,E71,)</f>
        <v>23466803.780000001</v>
      </c>
      <c r="F84" s="29">
        <f t="shared" si="2"/>
        <v>25605301.420000002</v>
      </c>
      <c r="G84" s="29">
        <f t="shared" si="2"/>
        <v>27754928.589999996</v>
      </c>
      <c r="H84" s="29">
        <f t="shared" si="2"/>
        <v>45704601.809999995</v>
      </c>
      <c r="I84" s="29">
        <f t="shared" si="2"/>
        <v>24861127.640000001</v>
      </c>
      <c r="J84" s="29">
        <f t="shared" si="2"/>
        <v>26599315.489999998</v>
      </c>
      <c r="K84" s="29">
        <f t="shared" si="2"/>
        <v>32208659.18</v>
      </c>
      <c r="L84" s="29">
        <f t="shared" si="2"/>
        <v>31567135.629999999</v>
      </c>
      <c r="M84" s="29">
        <f t="shared" si="2"/>
        <v>39152617.43</v>
      </c>
      <c r="N84" s="29">
        <f t="shared" si="2"/>
        <v>46989257.549999997</v>
      </c>
      <c r="O84" s="29">
        <f t="shared" si="2"/>
        <v>0</v>
      </c>
      <c r="P84" s="29">
        <f t="shared" si="2"/>
        <v>349981049.16999996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Rolando Rosario</cp:lastModifiedBy>
  <cp:lastPrinted>2025-12-08T19:12:25Z</cp:lastPrinted>
  <dcterms:created xsi:type="dcterms:W3CDTF">2021-07-29T18:58:50Z</dcterms:created>
  <dcterms:modified xsi:type="dcterms:W3CDTF">2025-12-08T19:18:24Z</dcterms:modified>
</cp:coreProperties>
</file>