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Estadisticas Instituciones 2024\"/>
    </mc:Choice>
  </mc:AlternateContent>
  <xr:revisionPtr revIDLastSave="0" documentId="8_{9537C781-065A-49DD-A34F-4F67B06AC6EC}" xr6:coauthVersionLast="47" xr6:coauthVersionMax="47" xr10:uidLastSave="{00000000-0000-0000-0000-000000000000}"/>
  <bookViews>
    <workbookView xWindow="-120" yWindow="-120" windowWidth="20730" windowHeight="11040" activeTab="2" xr2:uid="{0BCB5201-7DFD-4814-BED1-0C95E46949B8}"/>
  </bookViews>
  <sheets>
    <sheet name="T-3 Provincias" sheetId="1" r:id="rId1"/>
    <sheet name="T-3 Provincias Mes" sheetId="2" r:id="rId2"/>
    <sheet name="Plantas sembradas y Usadas" sheetId="3" r:id="rId3"/>
    <sheet name="Hoja4" sheetId="4" r:id="rId4"/>
    <sheet name="Hoja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15" i="3" s="1"/>
  <c r="F14" i="3"/>
  <c r="F13" i="3"/>
  <c r="C6" i="3" l="1"/>
  <c r="F6" i="3" s="1"/>
  <c r="D6" i="3"/>
  <c r="E6" i="3"/>
  <c r="D68" i="2" l="1"/>
  <c r="C68" i="2"/>
  <c r="B68" i="2"/>
  <c r="D67" i="2"/>
  <c r="C67" i="2"/>
  <c r="B67" i="2"/>
  <c r="E61" i="2"/>
  <c r="D61" i="2"/>
  <c r="C61" i="2"/>
  <c r="B61" i="2"/>
  <c r="E59" i="2"/>
  <c r="E57" i="2"/>
  <c r="E55" i="2"/>
  <c r="E53" i="2"/>
  <c r="E51" i="2"/>
  <c r="E49" i="2"/>
  <c r="D40" i="2"/>
  <c r="C40" i="2"/>
  <c r="B40" i="2"/>
  <c r="D20" i="2"/>
  <c r="C20" i="2"/>
  <c r="B20" i="2"/>
  <c r="D19" i="1"/>
  <c r="C19" i="1"/>
  <c r="B19" i="1"/>
  <c r="D69" i="2" l="1"/>
  <c r="E54" i="2"/>
  <c r="E15" i="2"/>
  <c r="E20" i="2"/>
  <c r="E33" i="2"/>
  <c r="E40" i="2"/>
  <c r="E67" i="2"/>
  <c r="E37" i="2"/>
  <c r="E8" i="2"/>
  <c r="E31" i="2"/>
  <c r="E13" i="2"/>
  <c r="E29" i="2"/>
  <c r="E50" i="2"/>
  <c r="B69" i="2"/>
  <c r="E27" i="2"/>
  <c r="E34" i="2"/>
  <c r="E19" i="2"/>
  <c r="E30" i="2"/>
  <c r="E32" i="2"/>
  <c r="E58" i="2"/>
  <c r="E12" i="2"/>
  <c r="E28" i="2"/>
  <c r="E7" i="2"/>
  <c r="E9" i="2"/>
  <c r="E11" i="2"/>
  <c r="E17" i="2"/>
  <c r="E35" i="2"/>
  <c r="E39" i="2"/>
  <c r="E48" i="2"/>
  <c r="E52" i="2"/>
  <c r="E56" i="2"/>
  <c r="E60" i="2"/>
  <c r="E68" i="2"/>
  <c r="C69" i="2"/>
  <c r="E19" i="1"/>
  <c r="E6" i="1"/>
  <c r="E8" i="1"/>
  <c r="E18" i="1"/>
  <c r="E69" i="2" l="1"/>
  <c r="E14" i="2"/>
  <c r="E38" i="2"/>
  <c r="E36" i="2"/>
  <c r="E16" i="2"/>
  <c r="E10" i="2"/>
  <c r="E18" i="2"/>
  <c r="E13" i="1"/>
  <c r="E9" i="1"/>
  <c r="E14" i="1"/>
  <c r="E12" i="1"/>
  <c r="E10" i="1"/>
  <c r="E15" i="1"/>
  <c r="E11" i="1"/>
  <c r="E17" i="1"/>
  <c r="E7" i="1"/>
  <c r="E16" i="1"/>
</calcChain>
</file>

<file path=xl/sharedStrings.xml><?xml version="1.0" encoding="utf-8"?>
<sst xmlns="http://schemas.openxmlformats.org/spreadsheetml/2006/main" count="119" uniqueCount="51">
  <si>
    <t>Dirección General de Embellecimiento de Carreteras y Avenidas de Circunvalaciones.</t>
  </si>
  <si>
    <t>Departamento de Planificación y Desarrollo</t>
  </si>
  <si>
    <r>
      <t>M</t>
    </r>
    <r>
      <rPr>
        <b/>
        <sz val="11"/>
        <color theme="0"/>
        <rFont val="Calibri"/>
        <family val="2"/>
      </rPr>
      <t>²</t>
    </r>
    <r>
      <rPr>
        <b/>
        <sz val="11"/>
        <color theme="0"/>
        <rFont val="Aptos Narrow"/>
        <family val="2"/>
        <scheme val="minor"/>
      </rPr>
      <t xml:space="preserve"> Programados Vs Trabajados  III Trimestre 2024</t>
    </r>
  </si>
  <si>
    <t>Lugar</t>
  </si>
  <si>
    <t xml:space="preserve">Intervenciones    Carreteras / Avenidas </t>
  </si>
  <si>
    <r>
      <t>M</t>
    </r>
    <r>
      <rPr>
        <b/>
        <sz val="12"/>
        <color theme="1"/>
        <rFont val="Calibri"/>
        <family val="2"/>
      </rPr>
      <t xml:space="preserve">² </t>
    </r>
    <r>
      <rPr>
        <b/>
        <sz val="12"/>
        <color theme="1"/>
        <rFont val="Aptos Narrow"/>
        <family val="2"/>
        <scheme val="minor"/>
      </rPr>
      <t>Programados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</si>
  <si>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Ejecutados</t>
    </r>
  </si>
  <si>
    <t>Sub-Indicador de Eficacia</t>
  </si>
  <si>
    <t>Sede</t>
  </si>
  <si>
    <t xml:space="preserve"> 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</si>
  <si>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</si>
  <si>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</si>
  <si>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</si>
  <si>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</si>
  <si>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</si>
  <si>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</si>
  <si>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</si>
  <si>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</si>
  <si>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</si>
  <si>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</si>
  <si>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</si>
  <si>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</si>
  <si>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Total de Trimestre</t>
  </si>
  <si>
    <t>Fuente. Informes de Ejecución III Trimestre 2024 División de Mantenimiento de Áreas, Zona Norte y Oficinas Provinciales.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</si>
  <si>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Julio  III Trimestre 2024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</si>
  <si>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Programados</t>
    </r>
  </si>
  <si>
    <t>Total Mes de Julio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</si>
  <si>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Agosto III Trimestre 2024</t>
    </r>
  </si>
  <si>
    <t>Total Mes de Agosto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</si>
  <si>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Septiembre III Trimestre 2024</t>
    </r>
  </si>
  <si>
    <t>Total Mes de Septiembre</t>
  </si>
  <si>
    <t>Ejecucion Presupuetaria Meta fisica</t>
  </si>
  <si>
    <t>Julio</t>
  </si>
  <si>
    <t>Agosto</t>
  </si>
  <si>
    <t>Septiembre</t>
  </si>
  <si>
    <t>Total</t>
  </si>
  <si>
    <t>Metraje- Meta Fisica</t>
  </si>
  <si>
    <t xml:space="preserve">Metraje Ejecuado </t>
  </si>
  <si>
    <t>% de Logro</t>
  </si>
  <si>
    <t xml:space="preserve">         </t>
  </si>
  <si>
    <t>Fuente: División de Producción y Distribución de Plantas</t>
  </si>
  <si>
    <t>Operativo Interno</t>
  </si>
  <si>
    <t>Operativo Externo</t>
  </si>
  <si>
    <t>Marzo</t>
  </si>
  <si>
    <t>Febrero</t>
  </si>
  <si>
    <t>Enero</t>
  </si>
  <si>
    <t>Tipo de Operativo</t>
  </si>
  <si>
    <t>Plantas Usadas Por tipo de Operativos Julio - Septiembre  2024</t>
  </si>
  <si>
    <t>Concepto</t>
  </si>
  <si>
    <t>Total general</t>
  </si>
  <si>
    <t>Plantas Sembradas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</si>
</sst>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sz val="8"/>
      <color theme="1"/>
      <name val="Calibri Light"/>
      <family val="2"/>
    </font>
    <font>
      <b/>
      <sz val="8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horizontal="left" vertical="center"/>
    </xf>
    <xf numFmtId="1" fontId="7" fillId="0" borderId="11" xfId="1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0" fillId="0" borderId="0" xfId="0" applyNumberFormat="1"/>
    <xf numFmtId="0" fontId="0" fillId="0" borderId="20" xfId="0" applyBorder="1" applyAlignment="1">
      <alignment horizontal="left" vertical="center"/>
    </xf>
    <xf numFmtId="1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0" fontId="0" fillId="0" borderId="0" xfId="2" applyNumberFormat="1" applyFont="1"/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3" borderId="27" xfId="0" applyFill="1" applyBorder="1" applyAlignment="1">
      <alignment vertical="center"/>
    </xf>
    <xf numFmtId="3" fontId="3" fillId="3" borderId="28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vertical="center" wrapText="1"/>
    </xf>
    <xf numFmtId="3" fontId="3" fillId="3" borderId="28" xfId="0" applyNumberFormat="1" applyFont="1" applyFill="1" applyBorder="1" applyAlignment="1">
      <alignment vertical="center"/>
    </xf>
    <xf numFmtId="164" fontId="0" fillId="3" borderId="29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vertical="center"/>
    </xf>
    <xf numFmtId="1" fontId="0" fillId="0" borderId="1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31" xfId="0" applyBorder="1"/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5" fillId="0" borderId="35" xfId="0" applyFont="1" applyBorder="1" applyAlignment="1">
      <alignment vertical="center" wrapText="1"/>
    </xf>
    <xf numFmtId="3" fontId="0" fillId="0" borderId="36" xfId="0" applyNumberFormat="1" applyBorder="1"/>
    <xf numFmtId="3" fontId="0" fillId="0" borderId="37" xfId="0" applyNumberFormat="1" applyBorder="1"/>
    <xf numFmtId="0" fontId="0" fillId="6" borderId="38" xfId="0" applyFill="1" applyBorder="1"/>
    <xf numFmtId="10" fontId="0" fillId="6" borderId="39" xfId="2" applyNumberFormat="1" applyFont="1" applyFill="1" applyBorder="1"/>
    <xf numFmtId="10" fontId="0" fillId="6" borderId="40" xfId="2" applyNumberFormat="1" applyFont="1" applyFill="1" applyBorder="1"/>
    <xf numFmtId="10" fontId="0" fillId="6" borderId="41" xfId="2" applyNumberFormat="1" applyFont="1" applyFill="1" applyBorder="1"/>
    <xf numFmtId="3" fontId="12" fillId="0" borderId="11" xfId="0" applyNumberFormat="1" applyFont="1" applyBorder="1"/>
    <xf numFmtId="0" fontId="12" fillId="0" borderId="11" xfId="0" applyFont="1" applyBorder="1"/>
    <xf numFmtId="0" fontId="12" fillId="0" borderId="11" xfId="0" applyFont="1" applyBorder="1" applyAlignment="1">
      <alignment horizontal="left"/>
    </xf>
    <xf numFmtId="0" fontId="13" fillId="7" borderId="11" xfId="0" applyFont="1" applyFill="1" applyBorder="1" applyAlignment="1">
      <alignment horizontal="center"/>
    </xf>
    <xf numFmtId="0" fontId="13" fillId="7" borderId="11" xfId="0" applyFont="1" applyFill="1" applyBorder="1"/>
    <xf numFmtId="0" fontId="8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3" fontId="3" fillId="3" borderId="9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center"/>
    </xf>
    <xf numFmtId="0" fontId="14" fillId="7" borderId="11" xfId="0" applyFont="1" applyFill="1" applyBorder="1" applyAlignment="1">
      <alignment horizontal="center"/>
    </xf>
    <xf numFmtId="165" fontId="12" fillId="0" borderId="11" xfId="1" applyNumberFormat="1" applyFont="1" applyBorder="1" applyAlignment="1">
      <alignment horizontal="left" indent="2"/>
    </xf>
    <xf numFmtId="0" fontId="14" fillId="8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Estadisticas%20Instituciones%202024\Estadisticas%20Tercer%20Trimestre%20%202024%2002.xlsx" TargetMode="External"/><Relationship Id="rId1" Type="http://schemas.openxmlformats.org/officeDocument/2006/relationships/externalLinkPath" Target="Estadisticas%20Tercer%20Trimestre%20%202024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Tabla  Trimestre III"/>
      <sheetName val="Gráfico Julio 2024"/>
      <sheetName val="Gráfico Agosto 2024"/>
      <sheetName val="Gráfico Septiembre 2024"/>
      <sheetName val="Titulo de Graficos"/>
      <sheetName val="Grafico comparativo prog Vs eje"/>
      <sheetName val="Hoja2"/>
      <sheetName val="Tabla por provincia y sede"/>
      <sheetName val="Tabla provincias y meses"/>
      <sheetName val="Tabla de julio 2024"/>
      <sheetName val="Tabla Agosto 2024"/>
      <sheetName val="Tabla Septiembre 2024"/>
      <sheetName val="Hoja1"/>
    </sheetNames>
    <sheetDataSet>
      <sheetData sheetId="0"/>
      <sheetData sheetId="1">
        <row r="69">
          <cell r="B69">
            <v>199995.04569408402</v>
          </cell>
          <cell r="C69">
            <v>209477.34471004803</v>
          </cell>
          <cell r="D69">
            <v>200342.35381377567</v>
          </cell>
        </row>
        <row r="72">
          <cell r="B72">
            <v>199995</v>
          </cell>
          <cell r="C72">
            <v>209477</v>
          </cell>
          <cell r="D72">
            <v>198486</v>
          </cell>
        </row>
        <row r="78">
          <cell r="B78">
            <v>110.49620851063831</v>
          </cell>
          <cell r="C78">
            <v>105.60699574468087</v>
          </cell>
          <cell r="D78">
            <v>151.56559574468088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CC87-845B-452A-8236-1E0EACADB760}">
  <dimension ref="A1:F21"/>
  <sheetViews>
    <sheetView workbookViewId="0">
      <selection activeCell="A28" sqref="A28"/>
    </sheetView>
  </sheetViews>
  <sheetFormatPr baseColWidth="10" defaultRowHeight="15" x14ac:dyDescent="0.25"/>
  <cols>
    <col min="1" max="1" width="29" bestFit="1" customWidth="1"/>
    <col min="2" max="2" width="19" customWidth="1"/>
    <col min="3" max="3" width="19.5703125" customWidth="1"/>
    <col min="4" max="4" width="16.42578125" customWidth="1"/>
    <col min="5" max="5" width="17.5703125" customWidth="1"/>
  </cols>
  <sheetData>
    <row r="1" spans="1:6" x14ac:dyDescent="0.25">
      <c r="A1" s="54" t="s">
        <v>0</v>
      </c>
      <c r="B1" s="55"/>
      <c r="C1" s="55"/>
      <c r="D1" s="55"/>
      <c r="E1" s="56"/>
    </row>
    <row r="2" spans="1:6" x14ac:dyDescent="0.25">
      <c r="A2" s="57" t="s">
        <v>1</v>
      </c>
      <c r="B2" s="58"/>
      <c r="C2" s="58"/>
      <c r="D2" s="58"/>
      <c r="E2" s="59"/>
    </row>
    <row r="3" spans="1:6" x14ac:dyDescent="0.25">
      <c r="A3" s="60" t="s">
        <v>2</v>
      </c>
      <c r="B3" s="61"/>
      <c r="C3" s="61"/>
      <c r="D3" s="61"/>
      <c r="E3" s="62"/>
    </row>
    <row r="4" spans="1:6" x14ac:dyDescent="0.25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</row>
    <row r="5" spans="1:6" x14ac:dyDescent="0.25">
      <c r="A5" s="64"/>
      <c r="B5" s="64"/>
      <c r="C5" s="64"/>
      <c r="D5" s="64"/>
      <c r="E5" s="64"/>
    </row>
    <row r="6" spans="1:6" x14ac:dyDescent="0.25">
      <c r="A6" s="1" t="s">
        <v>8</v>
      </c>
      <c r="B6" s="2">
        <v>32.350531914893615</v>
      </c>
      <c r="C6" s="3">
        <v>73177.769306148926</v>
      </c>
      <c r="D6" s="3">
        <v>73287.33543493347</v>
      </c>
      <c r="E6" s="4">
        <f>D6/C6</f>
        <v>1.0014972597528378</v>
      </c>
      <c r="F6" t="s">
        <v>9</v>
      </c>
    </row>
    <row r="7" spans="1:6" x14ac:dyDescent="0.25">
      <c r="A7" s="5" t="s">
        <v>10</v>
      </c>
      <c r="B7" s="2">
        <v>22.547340425531914</v>
      </c>
      <c r="C7" s="3">
        <v>48785.179537432625</v>
      </c>
      <c r="D7" s="3">
        <v>46497.415987471773</v>
      </c>
      <c r="E7" s="4">
        <f t="shared" ref="E7:E19" si="0">D7/C7</f>
        <v>0.95310535757677262</v>
      </c>
    </row>
    <row r="8" spans="1:6" x14ac:dyDescent="0.25">
      <c r="A8" s="6" t="s">
        <v>11</v>
      </c>
      <c r="B8" s="2">
        <v>31.370212765957444</v>
      </c>
      <c r="C8" s="3">
        <v>48785.179537432625</v>
      </c>
      <c r="D8" s="3">
        <v>48549.122735596065</v>
      </c>
      <c r="E8" s="4">
        <f t="shared" si="0"/>
        <v>0.99516130095092847</v>
      </c>
    </row>
    <row r="9" spans="1:6" x14ac:dyDescent="0.25">
      <c r="A9" s="5" t="s">
        <v>12</v>
      </c>
      <c r="B9" s="2">
        <v>30.389893617021272</v>
      </c>
      <c r="C9" s="3">
        <v>48785.179537432625</v>
      </c>
      <c r="D9" s="3">
        <v>49850.785817578209</v>
      </c>
      <c r="E9" s="4">
        <f t="shared" si="0"/>
        <v>1.0218428278884975</v>
      </c>
    </row>
    <row r="10" spans="1:6" ht="30" x14ac:dyDescent="0.25">
      <c r="A10" s="7" t="s">
        <v>13</v>
      </c>
      <c r="B10" s="2">
        <v>29.409574468085104</v>
      </c>
      <c r="C10" s="3">
        <v>48785.179537432625</v>
      </c>
      <c r="D10" s="3">
        <v>48706.539307502448</v>
      </c>
      <c r="E10" s="4">
        <f>D10/C10</f>
        <v>0.99838803032650858</v>
      </c>
    </row>
    <row r="11" spans="1:6" x14ac:dyDescent="0.25">
      <c r="A11" s="6" t="s">
        <v>14</v>
      </c>
      <c r="B11" s="2">
        <v>30.389893617021272</v>
      </c>
      <c r="C11" s="3">
        <v>48785.179537432625</v>
      </c>
      <c r="D11" s="3">
        <v>48349.37565695856</v>
      </c>
      <c r="E11" s="4">
        <f t="shared" si="0"/>
        <v>0.99106687964241935</v>
      </c>
    </row>
    <row r="12" spans="1:6" x14ac:dyDescent="0.25">
      <c r="A12" s="6" t="s">
        <v>15</v>
      </c>
      <c r="B12" s="2">
        <v>34.311170212765951</v>
      </c>
      <c r="C12" s="3">
        <v>48785.179537432625</v>
      </c>
      <c r="D12" s="3">
        <v>48352.021313629259</v>
      </c>
      <c r="E12" s="4">
        <f t="shared" si="0"/>
        <v>0.99112111038822748</v>
      </c>
    </row>
    <row r="13" spans="1:6" x14ac:dyDescent="0.25">
      <c r="A13" s="6" t="s">
        <v>16</v>
      </c>
      <c r="B13" s="2">
        <v>29.409574468085104</v>
      </c>
      <c r="C13" s="3">
        <v>48785.179537432625</v>
      </c>
      <c r="D13" s="3">
        <v>48199.896055064273</v>
      </c>
      <c r="E13" s="4">
        <f t="shared" si="0"/>
        <v>0.98800284250426373</v>
      </c>
    </row>
    <row r="14" spans="1:6" x14ac:dyDescent="0.25">
      <c r="A14" s="6" t="s">
        <v>17</v>
      </c>
      <c r="B14" s="2">
        <v>21.567021276595742</v>
      </c>
      <c r="C14" s="3">
        <v>30490.73721089539</v>
      </c>
      <c r="D14" s="3">
        <v>31125.476088280437</v>
      </c>
      <c r="E14" s="4">
        <f t="shared" si="0"/>
        <v>1.0208174329467585</v>
      </c>
    </row>
    <row r="15" spans="1:6" x14ac:dyDescent="0.25">
      <c r="A15" s="6" t="s">
        <v>18</v>
      </c>
      <c r="B15" s="2">
        <v>24.507978723404253</v>
      </c>
      <c r="C15" s="3">
        <v>36588.884653074463</v>
      </c>
      <c r="D15" s="3">
        <v>37273.334005092242</v>
      </c>
      <c r="E15" s="4">
        <f t="shared" si="0"/>
        <v>1.0187064830892643</v>
      </c>
    </row>
    <row r="16" spans="1:6" x14ac:dyDescent="0.25">
      <c r="A16" s="6" t="s">
        <v>19</v>
      </c>
      <c r="B16" s="2">
        <v>28.429255319148933</v>
      </c>
      <c r="C16" s="3">
        <v>48785.179537432625</v>
      </c>
      <c r="D16" s="3">
        <v>47682.67017594332</v>
      </c>
      <c r="E16" s="4">
        <f t="shared" si="0"/>
        <v>0.97740073169878661</v>
      </c>
    </row>
    <row r="17" spans="1:5" x14ac:dyDescent="0.25">
      <c r="A17" s="6" t="s">
        <v>20</v>
      </c>
      <c r="B17" s="2">
        <v>23.527659574468082</v>
      </c>
      <c r="C17" s="3">
        <v>30490.73721089539</v>
      </c>
      <c r="D17" s="3">
        <v>30768.987080187584</v>
      </c>
      <c r="E17" s="4">
        <f t="shared" si="0"/>
        <v>1.0091257179965056</v>
      </c>
    </row>
    <row r="18" spans="1:5" x14ac:dyDescent="0.25">
      <c r="A18" s="7" t="s">
        <v>21</v>
      </c>
      <c r="B18" s="2">
        <v>30.389893617021272</v>
      </c>
      <c r="C18" s="3">
        <v>48785.179537432625</v>
      </c>
      <c r="D18" s="3">
        <v>49315.040341762389</v>
      </c>
      <c r="E18" s="4">
        <f t="shared" si="0"/>
        <v>1.0108611018623639</v>
      </c>
    </row>
    <row r="19" spans="1:5" x14ac:dyDescent="0.25">
      <c r="A19" s="8" t="s">
        <v>22</v>
      </c>
      <c r="B19" s="9">
        <f>SUM(B6:B18)</f>
        <v>368.6</v>
      </c>
      <c r="C19" s="10">
        <f>SUM(C6:C18)</f>
        <v>609814.74421790778</v>
      </c>
      <c r="D19" s="10">
        <f>SUM(D6:D18)</f>
        <v>607957.99999999988</v>
      </c>
      <c r="E19" s="11">
        <f t="shared" si="0"/>
        <v>0.99695523232996086</v>
      </c>
    </row>
    <row r="20" spans="1:5" x14ac:dyDescent="0.25">
      <c r="A20" s="53" t="s">
        <v>23</v>
      </c>
      <c r="B20" s="53"/>
      <c r="C20" s="53"/>
      <c r="D20" s="53"/>
      <c r="E20" s="53"/>
    </row>
    <row r="21" spans="1:5" x14ac:dyDescent="0.25">
      <c r="A21" s="12"/>
      <c r="B21" s="12"/>
      <c r="C21" s="12"/>
      <c r="D21" s="12"/>
      <c r="E21" s="12"/>
    </row>
  </sheetData>
  <mergeCells count="9">
    <mergeCell ref="A20:E2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CAB2-F86E-424C-A252-3D085D56DC03}">
  <dimension ref="A1:M70"/>
  <sheetViews>
    <sheetView topLeftCell="A51" workbookViewId="0">
      <selection activeCell="I11" sqref="I11"/>
    </sheetView>
  </sheetViews>
  <sheetFormatPr baseColWidth="10" defaultRowHeight="15" x14ac:dyDescent="0.25"/>
  <cols>
    <col min="1" max="1" width="36.85546875" customWidth="1"/>
    <col min="2" max="2" width="15.5703125" bestFit="1" customWidth="1"/>
    <col min="3" max="3" width="13.7109375" bestFit="1" customWidth="1"/>
    <col min="6" max="8" width="8.140625" bestFit="1" customWidth="1"/>
  </cols>
  <sheetData>
    <row r="1" spans="1:13" ht="15.75" thickBot="1" x14ac:dyDescent="0.3"/>
    <row r="2" spans="1:13" x14ac:dyDescent="0.25">
      <c r="A2" s="65" t="s">
        <v>0</v>
      </c>
      <c r="B2" s="66"/>
      <c r="C2" s="66"/>
      <c r="D2" s="66"/>
      <c r="E2" s="67"/>
    </row>
    <row r="3" spans="1:13" x14ac:dyDescent="0.25">
      <c r="A3" s="68" t="s">
        <v>1</v>
      </c>
      <c r="B3" s="58"/>
      <c r="C3" s="58"/>
      <c r="D3" s="58"/>
      <c r="E3" s="69"/>
    </row>
    <row r="4" spans="1:13" x14ac:dyDescent="0.25">
      <c r="A4" s="70" t="s">
        <v>24</v>
      </c>
      <c r="B4" s="61"/>
      <c r="C4" s="61"/>
      <c r="D4" s="61"/>
      <c r="E4" s="71"/>
      <c r="J4" s="13"/>
      <c r="K4" s="13"/>
      <c r="L4" s="13"/>
      <c r="M4" s="13"/>
    </row>
    <row r="5" spans="1:13" x14ac:dyDescent="0.25">
      <c r="A5" s="72" t="s">
        <v>3</v>
      </c>
      <c r="B5" s="63" t="s">
        <v>4</v>
      </c>
      <c r="C5" s="63" t="s">
        <v>25</v>
      </c>
      <c r="D5" s="63" t="s">
        <v>6</v>
      </c>
      <c r="E5" s="74" t="s">
        <v>7</v>
      </c>
    </row>
    <row r="6" spans="1:13" ht="35.25" customHeight="1" x14ac:dyDescent="0.25">
      <c r="A6" s="73"/>
      <c r="B6" s="64"/>
      <c r="C6" s="64"/>
      <c r="D6" s="64"/>
      <c r="E6" s="75"/>
    </row>
    <row r="7" spans="1:13" x14ac:dyDescent="0.25">
      <c r="A7" s="14" t="s">
        <v>8</v>
      </c>
      <c r="B7" s="15">
        <v>6.8448978723404261</v>
      </c>
      <c r="C7" s="16">
        <v>23357.085628506164</v>
      </c>
      <c r="D7" s="16">
        <v>23997.667703243002</v>
      </c>
      <c r="E7" s="17">
        <f>D7/C7</f>
        <v>1.0274255994487189</v>
      </c>
      <c r="F7" s="18"/>
      <c r="G7" s="18"/>
      <c r="H7" s="18"/>
    </row>
    <row r="8" spans="1:13" x14ac:dyDescent="0.25">
      <c r="A8" s="19" t="s">
        <v>10</v>
      </c>
      <c r="B8" s="15">
        <v>3.911370212765958</v>
      </c>
      <c r="C8" s="16">
        <v>16057.996369597988</v>
      </c>
      <c r="D8" s="16">
        <v>15961.239449133716</v>
      </c>
      <c r="E8" s="17">
        <f t="shared" ref="E8:E20" si="0">D8/C8</f>
        <v>0.99397453342015585</v>
      </c>
      <c r="F8" s="18"/>
      <c r="G8" s="18"/>
      <c r="H8" s="18"/>
    </row>
    <row r="9" spans="1:13" x14ac:dyDescent="0.25">
      <c r="A9" s="20" t="s">
        <v>11</v>
      </c>
      <c r="B9" s="15">
        <v>9.7784255319148947</v>
      </c>
      <c r="C9" s="16">
        <v>16057.996369597988</v>
      </c>
      <c r="D9" s="16">
        <v>16028.209684584626</v>
      </c>
      <c r="E9" s="17">
        <f t="shared" si="0"/>
        <v>0.99814505593800262</v>
      </c>
      <c r="F9" s="18"/>
      <c r="G9" s="18"/>
      <c r="H9" s="18"/>
    </row>
    <row r="10" spans="1:13" x14ac:dyDescent="0.25">
      <c r="A10" s="19" t="s">
        <v>12</v>
      </c>
      <c r="B10" s="15">
        <v>10.756268085106385</v>
      </c>
      <c r="C10" s="16">
        <v>16057.996369597988</v>
      </c>
      <c r="D10" s="16">
        <v>16005.886272767659</v>
      </c>
      <c r="E10" s="17">
        <f t="shared" si="0"/>
        <v>0.99675488176538718</v>
      </c>
      <c r="F10" s="18"/>
      <c r="G10" s="18"/>
      <c r="H10" s="18"/>
    </row>
    <row r="11" spans="1:13" x14ac:dyDescent="0.25">
      <c r="A11" s="21" t="s">
        <v>13</v>
      </c>
      <c r="B11" s="15">
        <v>9.7784255319148947</v>
      </c>
      <c r="C11" s="16">
        <v>16057.996369597988</v>
      </c>
      <c r="D11" s="16">
        <v>15998.445135495334</v>
      </c>
      <c r="E11" s="17">
        <f t="shared" si="0"/>
        <v>0.99629149037451525</v>
      </c>
      <c r="F11" s="18"/>
      <c r="G11" s="18"/>
      <c r="H11" s="18"/>
    </row>
    <row r="12" spans="1:13" x14ac:dyDescent="0.25">
      <c r="A12" s="20" t="s">
        <v>14</v>
      </c>
      <c r="B12" s="15">
        <v>9.7784255319148947</v>
      </c>
      <c r="C12" s="16">
        <v>16057.996369597988</v>
      </c>
      <c r="D12" s="16">
        <v>15998.445135495334</v>
      </c>
      <c r="E12" s="17">
        <f t="shared" si="0"/>
        <v>0.99629149037451525</v>
      </c>
      <c r="F12" s="18"/>
      <c r="G12" s="18"/>
      <c r="H12" s="18"/>
    </row>
    <row r="13" spans="1:13" x14ac:dyDescent="0.25">
      <c r="A13" s="20" t="s">
        <v>15</v>
      </c>
      <c r="B13" s="15">
        <v>10.756268085106385</v>
      </c>
      <c r="C13" s="16">
        <v>16057.996369597988</v>
      </c>
      <c r="D13" s="16">
        <v>16004.398045313194</v>
      </c>
      <c r="E13" s="17">
        <f t="shared" si="0"/>
        <v>0.99666220348721279</v>
      </c>
      <c r="F13" s="18"/>
      <c r="G13" s="18"/>
      <c r="H13" s="18"/>
    </row>
    <row r="14" spans="1:13" x14ac:dyDescent="0.25">
      <c r="A14" s="20" t="s">
        <v>16</v>
      </c>
      <c r="B14" s="15">
        <v>8.8005829787234049</v>
      </c>
      <c r="C14" s="16">
        <v>16057.996369597988</v>
      </c>
      <c r="D14" s="16">
        <v>15992.492225677475</v>
      </c>
      <c r="E14" s="17">
        <f t="shared" si="0"/>
        <v>0.99592077726181771</v>
      </c>
      <c r="F14" s="18"/>
      <c r="G14" s="18"/>
      <c r="H14" s="18"/>
    </row>
    <row r="15" spans="1:13" x14ac:dyDescent="0.25">
      <c r="A15" s="20" t="s">
        <v>17</v>
      </c>
      <c r="B15" s="15">
        <v>5.8670553191489372</v>
      </c>
      <c r="C15" s="16">
        <v>10036.247730998743</v>
      </c>
      <c r="D15" s="16">
        <v>9999.4002665481985</v>
      </c>
      <c r="E15" s="17">
        <f t="shared" si="0"/>
        <v>0.99632856168578476</v>
      </c>
      <c r="F15" s="18"/>
      <c r="G15" s="18"/>
      <c r="H15" s="18"/>
    </row>
    <row r="16" spans="1:13" x14ac:dyDescent="0.25">
      <c r="A16" s="20" t="s">
        <v>18</v>
      </c>
      <c r="B16" s="15">
        <v>7.822740425531916</v>
      </c>
      <c r="C16" s="16">
        <v>12043.49727719849</v>
      </c>
      <c r="D16" s="16">
        <v>11999.577965348733</v>
      </c>
      <c r="E16" s="17">
        <f t="shared" si="0"/>
        <v>0.99635327589329825</v>
      </c>
      <c r="F16" s="18"/>
      <c r="G16" s="18"/>
      <c r="H16" s="18"/>
    </row>
    <row r="17" spans="1:8" x14ac:dyDescent="0.25">
      <c r="A17" s="20" t="s">
        <v>19</v>
      </c>
      <c r="B17" s="15">
        <v>8.8005829787234049</v>
      </c>
      <c r="C17" s="16">
        <v>16057.996369597988</v>
      </c>
      <c r="D17" s="16">
        <v>16011.839182585516</v>
      </c>
      <c r="E17" s="17">
        <f t="shared" si="0"/>
        <v>0.99712559487808461</v>
      </c>
      <c r="F17" s="18"/>
      <c r="G17" s="18"/>
      <c r="H17" s="18"/>
    </row>
    <row r="18" spans="1:8" x14ac:dyDescent="0.25">
      <c r="A18" s="20" t="s">
        <v>20</v>
      </c>
      <c r="B18" s="15">
        <v>6.8448978723404261</v>
      </c>
      <c r="C18" s="16">
        <v>10036.247730998743</v>
      </c>
      <c r="D18" s="16">
        <v>9998.9537983118607</v>
      </c>
      <c r="E18" s="17">
        <f t="shared" si="0"/>
        <v>0.99628407611226122</v>
      </c>
      <c r="F18" s="18"/>
      <c r="G18" s="18"/>
      <c r="H18" s="18"/>
    </row>
    <row r="19" spans="1:8" x14ac:dyDescent="0.25">
      <c r="A19" s="22" t="s">
        <v>21</v>
      </c>
      <c r="B19" s="15">
        <v>10.756268085106385</v>
      </c>
      <c r="C19" s="16">
        <v>16057.996369597988</v>
      </c>
      <c r="D19" s="16">
        <v>15998.445135495334</v>
      </c>
      <c r="E19" s="17">
        <f t="shared" si="0"/>
        <v>0.99629149037451525</v>
      </c>
      <c r="F19" s="18"/>
      <c r="G19" s="18"/>
      <c r="H19" s="18"/>
    </row>
    <row r="20" spans="1:8" ht="15.75" thickBot="1" x14ac:dyDescent="0.3">
      <c r="A20" s="23" t="s">
        <v>26</v>
      </c>
      <c r="B20" s="24">
        <f>'[1]Analisis por Proviciancia '!B78</f>
        <v>110.49620851063831</v>
      </c>
      <c r="C20" s="25">
        <f>'[1]Analisis por Proviciancia '!B69</f>
        <v>199995.04569408402</v>
      </c>
      <c r="D20" s="26">
        <f>'[1]Analisis por Proviciancia '!B72</f>
        <v>199995</v>
      </c>
      <c r="E20" s="27">
        <f t="shared" si="0"/>
        <v>0.99999977152392017</v>
      </c>
      <c r="F20" s="18"/>
      <c r="G20" s="18"/>
      <c r="H20" s="18"/>
    </row>
    <row r="21" spans="1:8" x14ac:dyDescent="0.25">
      <c r="B21" s="28"/>
    </row>
    <row r="22" spans="1:8" x14ac:dyDescent="0.25">
      <c r="A22" s="54" t="s">
        <v>0</v>
      </c>
      <c r="B22" s="55"/>
      <c r="C22" s="55"/>
      <c r="D22" s="55"/>
      <c r="E22" s="56"/>
    </row>
    <row r="23" spans="1:8" x14ac:dyDescent="0.25">
      <c r="A23" s="57" t="s">
        <v>1</v>
      </c>
      <c r="B23" s="58"/>
      <c r="C23" s="58"/>
      <c r="D23" s="58"/>
      <c r="E23" s="59"/>
    </row>
    <row r="24" spans="1:8" x14ac:dyDescent="0.25">
      <c r="A24" s="60" t="s">
        <v>27</v>
      </c>
      <c r="B24" s="61"/>
      <c r="C24" s="61"/>
      <c r="D24" s="61"/>
      <c r="E24" s="62"/>
    </row>
    <row r="25" spans="1:8" ht="15" customHeight="1" x14ac:dyDescent="0.25">
      <c r="A25" s="76" t="s">
        <v>3</v>
      </c>
      <c r="B25" s="63" t="s">
        <v>4</v>
      </c>
      <c r="C25" s="63" t="s">
        <v>25</v>
      </c>
      <c r="D25" s="63" t="s">
        <v>6</v>
      </c>
      <c r="E25" s="63" t="s">
        <v>7</v>
      </c>
    </row>
    <row r="26" spans="1:8" ht="34.5" customHeight="1" x14ac:dyDescent="0.25">
      <c r="A26" s="77"/>
      <c r="B26" s="64"/>
      <c r="C26" s="64"/>
      <c r="D26" s="64"/>
      <c r="E26" s="64"/>
    </row>
    <row r="27" spans="1:8" x14ac:dyDescent="0.25">
      <c r="A27" s="29" t="s">
        <v>8</v>
      </c>
      <c r="B27" s="30">
        <v>11.734110638297874</v>
      </c>
      <c r="C27" s="31">
        <v>25137.281365205763</v>
      </c>
      <c r="D27" s="31">
        <v>25135.701944663688</v>
      </c>
      <c r="E27" s="32">
        <f t="shared" ref="E27:E39" si="1">D27/C27</f>
        <v>0.99993716820370793</v>
      </c>
      <c r="F27" s="18"/>
      <c r="G27" s="18"/>
      <c r="H27" s="18"/>
    </row>
    <row r="28" spans="1:8" x14ac:dyDescent="0.25">
      <c r="A28" s="29" t="s">
        <v>10</v>
      </c>
      <c r="B28" s="30">
        <v>7.822740425531916</v>
      </c>
      <c r="C28" s="31">
        <v>16758.187576803841</v>
      </c>
      <c r="D28" s="31">
        <v>14823.20100528613</v>
      </c>
      <c r="E28" s="32">
        <f t="shared" si="1"/>
        <v>0.88453485422277656</v>
      </c>
      <c r="F28" s="18"/>
      <c r="G28" s="18"/>
      <c r="H28" s="18"/>
    </row>
    <row r="29" spans="1:8" x14ac:dyDescent="0.25">
      <c r="A29" s="33" t="s">
        <v>11</v>
      </c>
      <c r="B29" s="30">
        <v>8.8005829787234049</v>
      </c>
      <c r="C29" s="31">
        <v>16758.187576803841</v>
      </c>
      <c r="D29" s="31">
        <v>16905.86074652883</v>
      </c>
      <c r="E29" s="32">
        <f t="shared" si="1"/>
        <v>1.0088120012410766</v>
      </c>
      <c r="F29" s="18"/>
      <c r="G29" s="18"/>
      <c r="H29" s="18"/>
    </row>
    <row r="30" spans="1:8" x14ac:dyDescent="0.25">
      <c r="A30" s="29" t="s">
        <v>12</v>
      </c>
      <c r="B30" s="30">
        <v>6.8448978723404261</v>
      </c>
      <c r="C30" s="31">
        <v>16758.187576803841</v>
      </c>
      <c r="D30" s="31">
        <v>18091.716826951721</v>
      </c>
      <c r="E30" s="32">
        <f t="shared" si="1"/>
        <v>1.0795747895788987</v>
      </c>
      <c r="F30" s="18"/>
      <c r="G30" s="18"/>
      <c r="H30" s="18"/>
    </row>
    <row r="31" spans="1:8" x14ac:dyDescent="0.25">
      <c r="A31" s="33" t="s">
        <v>13</v>
      </c>
      <c r="B31" s="30">
        <v>6.8448978723404261</v>
      </c>
      <c r="C31" s="31">
        <v>16758.187576803841</v>
      </c>
      <c r="D31" s="31">
        <v>16727.982334465396</v>
      </c>
      <c r="E31" s="32">
        <f t="shared" si="1"/>
        <v>0.99819758299040318</v>
      </c>
      <c r="F31" s="18"/>
      <c r="G31" s="18"/>
      <c r="H31" s="18"/>
    </row>
    <row r="32" spans="1:8" x14ac:dyDescent="0.25">
      <c r="A32" s="33" t="s">
        <v>14</v>
      </c>
      <c r="B32" s="30">
        <v>7.822740425531916</v>
      </c>
      <c r="C32" s="31">
        <v>16758.187576803841</v>
      </c>
      <c r="D32" s="31">
        <v>16779.863537983896</v>
      </c>
      <c r="E32" s="32">
        <f t="shared" si="1"/>
        <v>1.0012934549801829</v>
      </c>
      <c r="F32" s="18"/>
      <c r="G32" s="18"/>
      <c r="H32" s="18"/>
    </row>
    <row r="33" spans="1:8" x14ac:dyDescent="0.25">
      <c r="A33" s="33" t="s">
        <v>15</v>
      </c>
      <c r="B33" s="30">
        <v>9.7784255319148947</v>
      </c>
      <c r="C33" s="31">
        <v>16758.187576803841</v>
      </c>
      <c r="D33" s="31">
        <v>16765.040336978611</v>
      </c>
      <c r="E33" s="32">
        <f t="shared" si="1"/>
        <v>1.0004089201259601</v>
      </c>
      <c r="F33" s="18"/>
      <c r="G33" s="18"/>
      <c r="H33" s="18"/>
    </row>
    <row r="34" spans="1:8" x14ac:dyDescent="0.25">
      <c r="A34" s="33" t="s">
        <v>16</v>
      </c>
      <c r="B34" s="30">
        <v>7.822740425531916</v>
      </c>
      <c r="C34" s="31">
        <v>16758.187576803841</v>
      </c>
      <c r="D34" s="31">
        <v>16757.62873647597</v>
      </c>
      <c r="E34" s="32">
        <f t="shared" si="1"/>
        <v>0.99996665269884888</v>
      </c>
      <c r="F34" s="18"/>
      <c r="G34" s="18"/>
      <c r="H34" s="18"/>
    </row>
    <row r="35" spans="1:8" x14ac:dyDescent="0.25">
      <c r="A35" s="33" t="s">
        <v>17</v>
      </c>
      <c r="B35" s="30">
        <v>5.8670553191489372</v>
      </c>
      <c r="C35" s="31">
        <v>10473.867235502403</v>
      </c>
      <c r="D35" s="31">
        <v>10925.425477745135</v>
      </c>
      <c r="E35" s="32">
        <f t="shared" si="1"/>
        <v>1.0431128476320688</v>
      </c>
      <c r="F35" s="18"/>
      <c r="G35" s="18"/>
      <c r="H35" s="18"/>
    </row>
    <row r="36" spans="1:8" x14ac:dyDescent="0.25">
      <c r="A36" s="33" t="s">
        <v>18</v>
      </c>
      <c r="B36" s="30">
        <v>6.8448978723404261</v>
      </c>
      <c r="C36" s="31">
        <v>12568.640682602881</v>
      </c>
      <c r="D36" s="31">
        <v>12568.592132382109</v>
      </c>
      <c r="E36" s="32">
        <f t="shared" si="1"/>
        <v>0.9999961371939895</v>
      </c>
      <c r="F36" s="18"/>
      <c r="G36" s="18"/>
      <c r="H36" s="18"/>
    </row>
    <row r="37" spans="1:8" x14ac:dyDescent="0.25">
      <c r="A37" s="33" t="s">
        <v>19</v>
      </c>
      <c r="B37" s="30">
        <v>8.8005829787234049</v>
      </c>
      <c r="C37" s="31">
        <v>16758.187576803841</v>
      </c>
      <c r="D37" s="31">
        <v>15727.416266608583</v>
      </c>
      <c r="E37" s="32">
        <f t="shared" si="1"/>
        <v>0.93849148033036589</v>
      </c>
      <c r="F37" s="18"/>
      <c r="G37" s="18"/>
      <c r="H37" s="18"/>
    </row>
    <row r="38" spans="1:8" x14ac:dyDescent="0.25">
      <c r="A38" s="33" t="s">
        <v>20</v>
      </c>
      <c r="B38" s="30">
        <v>6.8448978723404261</v>
      </c>
      <c r="C38" s="31">
        <v>10473.867235502403</v>
      </c>
      <c r="D38" s="31">
        <v>10488.141048089195</v>
      </c>
      <c r="E38" s="32">
        <f t="shared" si="1"/>
        <v>1.0013628025127539</v>
      </c>
      <c r="F38" s="18"/>
      <c r="G38" s="18"/>
      <c r="H38" s="18"/>
    </row>
    <row r="39" spans="1:8" x14ac:dyDescent="0.25">
      <c r="A39" s="33" t="s">
        <v>21</v>
      </c>
      <c r="B39" s="30">
        <v>9.7784255319148947</v>
      </c>
      <c r="C39" s="31">
        <v>16758.187576803841</v>
      </c>
      <c r="D39" s="31">
        <v>17780.429605840713</v>
      </c>
      <c r="E39" s="32">
        <f t="shared" si="1"/>
        <v>1.0609995576402205</v>
      </c>
      <c r="F39" s="18"/>
      <c r="G39" s="18"/>
      <c r="H39" s="18"/>
    </row>
    <row r="40" spans="1:8" x14ac:dyDescent="0.25">
      <c r="A40" s="78" t="s">
        <v>28</v>
      </c>
      <c r="B40" s="80">
        <f>'[1]Analisis por Proviciancia '!C78</f>
        <v>105.60699574468087</v>
      </c>
      <c r="C40" s="81">
        <f>'[1]Analisis por Proviciancia '!C69</f>
        <v>209477.34471004803</v>
      </c>
      <c r="D40" s="81">
        <f>'[1]Analisis por Proviciancia '!C72</f>
        <v>209477</v>
      </c>
      <c r="E40" s="76">
        <f>D40/C40</f>
        <v>0.99999835442802421</v>
      </c>
      <c r="F40" s="18"/>
      <c r="G40" s="18"/>
      <c r="H40" s="18"/>
    </row>
    <row r="41" spans="1:8" x14ac:dyDescent="0.25">
      <c r="A41" s="79"/>
      <c r="B41" s="77"/>
      <c r="C41" s="77"/>
      <c r="D41" s="77"/>
      <c r="E41" s="77"/>
    </row>
    <row r="43" spans="1:8" x14ac:dyDescent="0.25">
      <c r="A43" s="54" t="s">
        <v>0</v>
      </c>
      <c r="B43" s="55"/>
      <c r="C43" s="55"/>
      <c r="D43" s="55"/>
      <c r="E43" s="56"/>
    </row>
    <row r="44" spans="1:8" x14ac:dyDescent="0.25">
      <c r="A44" s="57" t="s">
        <v>1</v>
      </c>
      <c r="B44" s="58"/>
      <c r="C44" s="58"/>
      <c r="D44" s="58"/>
      <c r="E44" s="59"/>
    </row>
    <row r="45" spans="1:8" x14ac:dyDescent="0.25">
      <c r="A45" s="60" t="s">
        <v>29</v>
      </c>
      <c r="B45" s="61"/>
      <c r="C45" s="61"/>
      <c r="D45" s="61"/>
      <c r="E45" s="62"/>
    </row>
    <row r="46" spans="1:8" ht="15" customHeight="1" x14ac:dyDescent="0.25">
      <c r="A46" s="76" t="s">
        <v>3</v>
      </c>
      <c r="B46" s="63" t="s">
        <v>4</v>
      </c>
      <c r="C46" s="63" t="s">
        <v>25</v>
      </c>
      <c r="D46" s="63" t="s">
        <v>6</v>
      </c>
      <c r="E46" s="63" t="s">
        <v>7</v>
      </c>
    </row>
    <row r="47" spans="1:8" ht="33.75" customHeight="1" x14ac:dyDescent="0.25">
      <c r="A47" s="77"/>
      <c r="B47" s="64"/>
      <c r="C47" s="64"/>
      <c r="D47" s="64"/>
      <c r="E47" s="64"/>
    </row>
    <row r="48" spans="1:8" x14ac:dyDescent="0.25">
      <c r="A48" s="29" t="s">
        <v>8</v>
      </c>
      <c r="B48" s="30">
        <v>13.689795744680852</v>
      </c>
      <c r="C48" s="16">
        <v>24661.133822328775</v>
      </c>
      <c r="D48" s="31">
        <v>24091.879404855128</v>
      </c>
      <c r="E48" s="4">
        <f>D48/C48</f>
        <v>0.97691694057642109</v>
      </c>
      <c r="F48" s="18"/>
      <c r="G48" s="18"/>
      <c r="H48" s="18"/>
    </row>
    <row r="49" spans="1:8" x14ac:dyDescent="0.25">
      <c r="A49" s="8" t="s">
        <v>10</v>
      </c>
      <c r="B49" s="30">
        <v>10.756268085106385</v>
      </c>
      <c r="C49" s="16">
        <v>15971.019999222446</v>
      </c>
      <c r="D49" s="31">
        <v>15570.132635082224</v>
      </c>
      <c r="E49" s="4">
        <f t="shared" ref="E49:E60" si="2">D49/C49</f>
        <v>0.97489907569086132</v>
      </c>
      <c r="F49" s="18"/>
      <c r="G49" s="18"/>
      <c r="H49" s="18"/>
    </row>
    <row r="50" spans="1:8" x14ac:dyDescent="0.25">
      <c r="A50" s="34" t="s">
        <v>11</v>
      </c>
      <c r="B50" s="30">
        <v>12.711953191489364</v>
      </c>
      <c r="C50" s="16">
        <v>15971.019999222446</v>
      </c>
      <c r="D50" s="31">
        <v>15679.150548159749</v>
      </c>
      <c r="E50" s="4">
        <f t="shared" si="2"/>
        <v>0.98172505882048189</v>
      </c>
      <c r="F50" s="18"/>
      <c r="G50" s="18"/>
      <c r="H50" s="18"/>
    </row>
    <row r="51" spans="1:8" x14ac:dyDescent="0.25">
      <c r="A51" s="8" t="s">
        <v>12</v>
      </c>
      <c r="B51" s="30">
        <v>12.711953191489364</v>
      </c>
      <c r="C51" s="16">
        <v>15971.019999222446</v>
      </c>
      <c r="D51" s="31">
        <v>15893.948218480815</v>
      </c>
      <c r="E51" s="4">
        <f t="shared" si="2"/>
        <v>0.99517427310557605</v>
      </c>
      <c r="F51" s="18"/>
      <c r="G51" s="18"/>
      <c r="H51" s="18"/>
    </row>
    <row r="52" spans="1:8" x14ac:dyDescent="0.25">
      <c r="A52" s="33" t="s">
        <v>13</v>
      </c>
      <c r="B52" s="30">
        <v>12.711953191489364</v>
      </c>
      <c r="C52" s="16">
        <v>15971.019999222446</v>
      </c>
      <c r="D52" s="31">
        <v>15958.711335160531</v>
      </c>
      <c r="E52" s="4">
        <f t="shared" si="2"/>
        <v>0.99922931258851877</v>
      </c>
      <c r="F52" s="18"/>
      <c r="G52" s="18"/>
      <c r="H52" s="18"/>
    </row>
    <row r="53" spans="1:8" x14ac:dyDescent="0.25">
      <c r="A53" s="34" t="s">
        <v>14</v>
      </c>
      <c r="B53" s="30">
        <v>12.711953191489364</v>
      </c>
      <c r="C53" s="16">
        <v>15971.019999222446</v>
      </c>
      <c r="D53" s="31">
        <v>15629.498825371966</v>
      </c>
      <c r="E53" s="4">
        <f t="shared" si="2"/>
        <v>0.97861619521689236</v>
      </c>
      <c r="F53" s="18"/>
      <c r="G53" s="18"/>
      <c r="H53" s="18"/>
    </row>
    <row r="54" spans="1:8" x14ac:dyDescent="0.25">
      <c r="A54" s="34" t="s">
        <v>15</v>
      </c>
      <c r="B54" s="30">
        <v>13.689795744680852</v>
      </c>
      <c r="C54" s="16">
        <v>15971.019999222446</v>
      </c>
      <c r="D54" s="31">
        <v>15638.133907595928</v>
      </c>
      <c r="E54" s="4">
        <f t="shared" si="2"/>
        <v>0.97915686714795136</v>
      </c>
      <c r="F54" s="18"/>
      <c r="G54" s="18"/>
      <c r="H54" s="18"/>
    </row>
    <row r="55" spans="1:8" x14ac:dyDescent="0.25">
      <c r="A55" s="8" t="s">
        <v>16</v>
      </c>
      <c r="B55" s="30">
        <v>12.711953191489364</v>
      </c>
      <c r="C55" s="16">
        <v>15971.019999222446</v>
      </c>
      <c r="D55" s="31">
        <v>15528.036609240407</v>
      </c>
      <c r="E55" s="4">
        <f t="shared" si="2"/>
        <v>0.9722633000269485</v>
      </c>
      <c r="F55" s="18"/>
      <c r="G55" s="18"/>
      <c r="H55" s="18"/>
    </row>
    <row r="56" spans="1:8" x14ac:dyDescent="0.25">
      <c r="A56" s="34" t="s">
        <v>17</v>
      </c>
      <c r="B56" s="30">
        <v>9.7784255319148947</v>
      </c>
      <c r="C56" s="16">
        <v>9981.8874995140268</v>
      </c>
      <c r="D56" s="31">
        <v>10189.397024275646</v>
      </c>
      <c r="E56" s="4">
        <f t="shared" si="2"/>
        <v>1.020788605839499</v>
      </c>
      <c r="F56" s="18"/>
      <c r="G56" s="18"/>
      <c r="H56" s="18"/>
    </row>
    <row r="57" spans="1:8" x14ac:dyDescent="0.25">
      <c r="A57" s="34" t="s">
        <v>18</v>
      </c>
      <c r="B57" s="30">
        <v>9.7784255319148947</v>
      </c>
      <c r="C57" s="16">
        <v>11978.264999416833</v>
      </c>
      <c r="D57" s="31">
        <v>12558.647709475334</v>
      </c>
      <c r="E57" s="4">
        <f t="shared" si="2"/>
        <v>1.0484529863120207</v>
      </c>
      <c r="F57" s="18"/>
      <c r="G57" s="18"/>
      <c r="H57" s="18"/>
    </row>
    <row r="58" spans="1:8" x14ac:dyDescent="0.25">
      <c r="A58" s="34" t="s">
        <v>19</v>
      </c>
      <c r="B58" s="30">
        <v>10.756268085106385</v>
      </c>
      <c r="C58" s="16">
        <v>15971.019999222446</v>
      </c>
      <c r="D58" s="31">
        <v>15842.13772513704</v>
      </c>
      <c r="E58" s="4">
        <f t="shared" si="2"/>
        <v>0.9919302415192216</v>
      </c>
      <c r="F58" s="18"/>
      <c r="G58" s="18"/>
      <c r="H58" s="18"/>
    </row>
    <row r="59" spans="1:8" x14ac:dyDescent="0.25">
      <c r="A59" s="34" t="s">
        <v>20</v>
      </c>
      <c r="B59" s="30">
        <v>9.7784255319148947</v>
      </c>
      <c r="C59" s="16">
        <v>9981.8874995140268</v>
      </c>
      <c r="D59" s="31">
        <v>10217.461041503524</v>
      </c>
      <c r="E59" s="4">
        <f t="shared" si="2"/>
        <v>1.0236000998810062</v>
      </c>
      <c r="F59" s="18"/>
      <c r="G59" s="18"/>
      <c r="H59" s="18"/>
    </row>
    <row r="60" spans="1:8" x14ac:dyDescent="0.25">
      <c r="A60" s="35" t="s">
        <v>21</v>
      </c>
      <c r="B60" s="30">
        <v>9.7784255319148947</v>
      </c>
      <c r="C60" s="16">
        <v>15971.019999222446</v>
      </c>
      <c r="D60" s="31">
        <v>15688.865015661706</v>
      </c>
      <c r="E60" s="4">
        <f t="shared" si="2"/>
        <v>0.98233331474292329</v>
      </c>
      <c r="F60" s="18"/>
      <c r="G60" s="18"/>
      <c r="H60" s="18"/>
    </row>
    <row r="61" spans="1:8" x14ac:dyDescent="0.25">
      <c r="A61" s="83" t="s">
        <v>30</v>
      </c>
      <c r="B61" s="80">
        <f>'[1]Analisis por Proviciancia '!D78</f>
        <v>151.56559574468088</v>
      </c>
      <c r="C61" s="81">
        <f>'[1]Analisis por Proviciancia '!D69</f>
        <v>200342.35381377567</v>
      </c>
      <c r="D61" s="81">
        <f>'[1]Analisis por Proviciancia '!D72</f>
        <v>198486</v>
      </c>
      <c r="E61" s="76">
        <f>D61/C61</f>
        <v>0.99073409202578699</v>
      </c>
      <c r="F61" s="18"/>
      <c r="G61" s="18"/>
      <c r="H61" s="18"/>
    </row>
    <row r="62" spans="1:8" x14ac:dyDescent="0.25">
      <c r="A62" s="84"/>
      <c r="B62" s="77"/>
      <c r="C62" s="77"/>
      <c r="D62" s="77"/>
      <c r="E62" s="77"/>
    </row>
    <row r="63" spans="1:8" x14ac:dyDescent="0.25">
      <c r="C63" s="13"/>
      <c r="D63" s="13"/>
    </row>
    <row r="64" spans="1:8" ht="15.75" x14ac:dyDescent="0.25">
      <c r="A64" s="36"/>
    </row>
    <row r="65" spans="1:7" ht="16.5" thickBot="1" x14ac:dyDescent="0.3">
      <c r="A65" s="82" t="s">
        <v>31</v>
      </c>
      <c r="B65" s="82"/>
      <c r="C65" s="82"/>
      <c r="D65" s="82"/>
      <c r="E65" s="82"/>
    </row>
    <row r="66" spans="1:7" x14ac:dyDescent="0.25">
      <c r="A66" s="37"/>
      <c r="B66" s="38" t="s">
        <v>32</v>
      </c>
      <c r="C66" s="39" t="s">
        <v>33</v>
      </c>
      <c r="D66" s="38" t="s">
        <v>34</v>
      </c>
      <c r="E66" s="40" t="s">
        <v>35</v>
      </c>
    </row>
    <row r="67" spans="1:7" ht="15.75" x14ac:dyDescent="0.25">
      <c r="A67" s="41" t="s">
        <v>36</v>
      </c>
      <c r="B67" s="42">
        <f>'[1]Analisis por Proviciancia '!B69</f>
        <v>199995.04569408402</v>
      </c>
      <c r="C67" s="42">
        <f>'[1]Analisis por Proviciancia '!C69</f>
        <v>209477.34471004803</v>
      </c>
      <c r="D67" s="42">
        <f>'[1]Analisis por Proviciancia '!D69</f>
        <v>200342.35381377567</v>
      </c>
      <c r="E67" s="43">
        <f>SUM(B67:D67)</f>
        <v>609814.74421790778</v>
      </c>
    </row>
    <row r="68" spans="1:7" ht="15.75" x14ac:dyDescent="0.25">
      <c r="A68" s="41" t="s">
        <v>37</v>
      </c>
      <c r="B68" s="42">
        <f>'[1]Analisis por Proviciancia '!B72</f>
        <v>199995</v>
      </c>
      <c r="C68" s="42">
        <f>'[1]Analisis por Proviciancia '!C72</f>
        <v>209477</v>
      </c>
      <c r="D68" s="42">
        <f>'[1]Analisis por Proviciancia '!D72</f>
        <v>198486</v>
      </c>
      <c r="E68" s="43">
        <f>SUM(B68:D68)</f>
        <v>607958</v>
      </c>
    </row>
    <row r="69" spans="1:7" ht="15.75" thickBot="1" x14ac:dyDescent="0.3">
      <c r="A69" s="44" t="s">
        <v>38</v>
      </c>
      <c r="B69" s="45">
        <f>B68/B67</f>
        <v>0.99999977152392017</v>
      </c>
      <c r="C69" s="46">
        <f t="shared" ref="C69:E69" si="3">C68/C67</f>
        <v>0.99999835442802421</v>
      </c>
      <c r="D69" s="45">
        <f t="shared" si="3"/>
        <v>0.99073409202578699</v>
      </c>
      <c r="E69" s="47">
        <f t="shared" si="3"/>
        <v>0.99695523232996097</v>
      </c>
    </row>
    <row r="70" spans="1:7" x14ac:dyDescent="0.25">
      <c r="G70" t="s">
        <v>39</v>
      </c>
    </row>
  </sheetData>
  <mergeCells count="35">
    <mergeCell ref="A65:E65"/>
    <mergeCell ref="A44:E44"/>
    <mergeCell ref="A45:E45"/>
    <mergeCell ref="A46:A47"/>
    <mergeCell ref="B46:B47"/>
    <mergeCell ref="C46:C47"/>
    <mergeCell ref="D46:D47"/>
    <mergeCell ref="E46:E47"/>
    <mergeCell ref="A61:A62"/>
    <mergeCell ref="B61:B62"/>
    <mergeCell ref="C61:C62"/>
    <mergeCell ref="D61:D62"/>
    <mergeCell ref="E61:E62"/>
    <mergeCell ref="A43:E43"/>
    <mergeCell ref="A22:E22"/>
    <mergeCell ref="A23:E23"/>
    <mergeCell ref="A24:E24"/>
    <mergeCell ref="A25:A26"/>
    <mergeCell ref="B25:B26"/>
    <mergeCell ref="C25:C26"/>
    <mergeCell ref="D25:D26"/>
    <mergeCell ref="E25:E26"/>
    <mergeCell ref="A40:A41"/>
    <mergeCell ref="B40:B41"/>
    <mergeCell ref="C40:C41"/>
    <mergeCell ref="D40:D41"/>
    <mergeCell ref="E40:E4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DBE3-F948-4E21-B1BF-EE6B29BF7C03}">
  <dimension ref="B1:F15"/>
  <sheetViews>
    <sheetView tabSelected="1" workbookViewId="0">
      <selection activeCell="J12" sqref="J12"/>
    </sheetView>
  </sheetViews>
  <sheetFormatPr baseColWidth="10" defaultRowHeight="15" x14ac:dyDescent="0.25"/>
  <cols>
    <col min="2" max="2" width="25.140625" customWidth="1"/>
    <col min="3" max="4" width="12" bestFit="1" customWidth="1"/>
    <col min="5" max="5" width="15.85546875" bestFit="1" customWidth="1"/>
    <col min="6" max="6" width="13.42578125" bestFit="1" customWidth="1"/>
  </cols>
  <sheetData>
    <row r="1" spans="2:6" ht="21" x14ac:dyDescent="0.35">
      <c r="B1" s="88" t="s">
        <v>50</v>
      </c>
      <c r="C1" s="88"/>
      <c r="D1" s="88"/>
      <c r="E1" s="88"/>
      <c r="F1" s="88"/>
    </row>
    <row r="3" spans="2:6" ht="18.75" x14ac:dyDescent="0.3">
      <c r="B3" s="52" t="s">
        <v>46</v>
      </c>
      <c r="C3" s="51" t="s">
        <v>45</v>
      </c>
      <c r="D3" s="51" t="s">
        <v>44</v>
      </c>
      <c r="E3" s="51" t="s">
        <v>43</v>
      </c>
      <c r="F3" s="51" t="s">
        <v>35</v>
      </c>
    </row>
    <row r="4" spans="2:6" ht="18.75" x14ac:dyDescent="0.3">
      <c r="B4" s="50" t="s">
        <v>42</v>
      </c>
      <c r="C4" s="48">
        <v>4262</v>
      </c>
      <c r="D4" s="48">
        <v>3782</v>
      </c>
      <c r="E4" s="48">
        <v>4748</v>
      </c>
      <c r="F4" s="48">
        <v>12792</v>
      </c>
    </row>
    <row r="5" spans="2:6" ht="18.75" x14ac:dyDescent="0.3">
      <c r="B5" s="50" t="s">
        <v>41</v>
      </c>
      <c r="C5" s="48">
        <v>1482</v>
      </c>
      <c r="D5" s="48">
        <v>966</v>
      </c>
      <c r="E5" s="48">
        <v>665</v>
      </c>
      <c r="F5" s="48">
        <v>3113</v>
      </c>
    </row>
    <row r="6" spans="2:6" ht="18.75" x14ac:dyDescent="0.3">
      <c r="B6" s="49" t="s">
        <v>35</v>
      </c>
      <c r="C6" s="48">
        <f>SUM(C4:C5)</f>
        <v>5744</v>
      </c>
      <c r="D6" s="48">
        <f>SUM(D4:D5)</f>
        <v>4748</v>
      </c>
      <c r="E6" s="48">
        <f>SUM(E4:E5)</f>
        <v>5413</v>
      </c>
      <c r="F6" s="48">
        <f>SUM(C6:E6)</f>
        <v>15905</v>
      </c>
    </row>
    <row r="7" spans="2:6" x14ac:dyDescent="0.25">
      <c r="B7" t="s">
        <v>40</v>
      </c>
    </row>
    <row r="10" spans="2:6" ht="21" x14ac:dyDescent="0.35">
      <c r="B10" s="85" t="s">
        <v>47</v>
      </c>
      <c r="C10" s="85"/>
      <c r="D10" s="85"/>
      <c r="E10" s="85"/>
      <c r="F10" s="85"/>
    </row>
    <row r="11" spans="2:6" x14ac:dyDescent="0.25">
      <c r="B11" t="s">
        <v>9</v>
      </c>
    </row>
    <row r="12" spans="2:6" ht="21" x14ac:dyDescent="0.35">
      <c r="B12" s="86" t="s">
        <v>48</v>
      </c>
      <c r="C12" s="86" t="s">
        <v>32</v>
      </c>
      <c r="D12" s="86" t="s">
        <v>33</v>
      </c>
      <c r="E12" s="86" t="s">
        <v>34</v>
      </c>
      <c r="F12" s="86" t="s">
        <v>35</v>
      </c>
    </row>
    <row r="13" spans="2:6" ht="18.75" x14ac:dyDescent="0.3">
      <c r="B13" s="49" t="s">
        <v>42</v>
      </c>
      <c r="C13" s="87">
        <v>4230</v>
      </c>
      <c r="D13" s="87">
        <v>2272</v>
      </c>
      <c r="E13" s="87">
        <v>3936</v>
      </c>
      <c r="F13" s="87">
        <f>SUM(C13:E13)</f>
        <v>10438</v>
      </c>
    </row>
    <row r="14" spans="2:6" ht="18.75" x14ac:dyDescent="0.3">
      <c r="B14" s="49" t="s">
        <v>41</v>
      </c>
      <c r="C14" s="87">
        <v>3695</v>
      </c>
      <c r="D14" s="87">
        <v>3473</v>
      </c>
      <c r="E14" s="87">
        <v>1453</v>
      </c>
      <c r="F14" s="87">
        <f t="shared" ref="F14:F15" si="0">SUM(C14:E14)</f>
        <v>8621</v>
      </c>
    </row>
    <row r="15" spans="2:6" ht="18.75" x14ac:dyDescent="0.3">
      <c r="B15" s="49" t="s">
        <v>49</v>
      </c>
      <c r="C15" s="87">
        <f>SUM(C13:C14)</f>
        <v>7925</v>
      </c>
      <c r="D15" s="87">
        <f t="shared" ref="D15:E15" si="1">SUM(D13:D14)</f>
        <v>5745</v>
      </c>
      <c r="E15" s="87">
        <f t="shared" si="1"/>
        <v>5389</v>
      </c>
      <c r="F15" s="87">
        <f t="shared" si="0"/>
        <v>19059</v>
      </c>
    </row>
  </sheetData>
  <mergeCells count="2">
    <mergeCell ref="B10:F10"/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A09B-C06E-4D15-BB70-826E826A1F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40A7-53EF-49C5-B7F3-785CA6FBE45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T-3 Provincias</vt:lpstr>
      <vt:lpstr>T-3 Provincias Mes</vt:lpstr>
      <vt:lpstr>Plantas sembradas y Usadas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antonio heredia</cp:lastModifiedBy>
  <dcterms:created xsi:type="dcterms:W3CDTF">2024-10-14T11:07:55Z</dcterms:created>
  <dcterms:modified xsi:type="dcterms:W3CDTF">2024-11-08T15:02:11Z</dcterms:modified>
</cp:coreProperties>
</file>