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contratado\2018\"/>
    </mc:Choice>
  </mc:AlternateContent>
  <xr:revisionPtr revIDLastSave="0" documentId="8_{71F70C0C-D722-4DC9-B35E-595EA75DB4E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NDGEC-ADM201801052_NE" sheetId="1" r:id="rId1"/>
  </sheets>
  <calcPr calcId="162913"/>
</workbook>
</file>

<file path=xl/calcChain.xml><?xml version="1.0" encoding="utf-8"?>
<calcChain xmlns="http://schemas.openxmlformats.org/spreadsheetml/2006/main">
  <c r="K8" i="1" l="1"/>
  <c r="K27" i="1" s="1"/>
  <c r="F27" i="1"/>
  <c r="K9" i="1"/>
  <c r="K10" i="1"/>
  <c r="K11" i="1"/>
  <c r="K12" i="1"/>
  <c r="K13" i="1"/>
  <c r="K14" i="1"/>
  <c r="Q14" i="1" s="1"/>
  <c r="K15" i="1"/>
  <c r="K16" i="1"/>
  <c r="K17" i="1"/>
  <c r="K18" i="1"/>
  <c r="K19" i="1"/>
  <c r="K20" i="1"/>
  <c r="K21" i="1"/>
  <c r="K22" i="1"/>
  <c r="K23" i="1"/>
  <c r="K24" i="1"/>
  <c r="K25" i="1"/>
  <c r="K26" i="1"/>
  <c r="L9" i="1"/>
  <c r="O9" i="1" s="1"/>
  <c r="L10" i="1"/>
  <c r="L11" i="1"/>
  <c r="L12" i="1"/>
  <c r="P12" i="1" s="1"/>
  <c r="L13" i="1"/>
  <c r="O13" i="1" s="1"/>
  <c r="L14" i="1"/>
  <c r="L15" i="1"/>
  <c r="L16" i="1"/>
  <c r="O16" i="1" s="1"/>
  <c r="L17" i="1"/>
  <c r="O17" i="1" s="1"/>
  <c r="L18" i="1"/>
  <c r="L19" i="1"/>
  <c r="L20" i="1"/>
  <c r="O20" i="1" s="1"/>
  <c r="L21" i="1"/>
  <c r="O21" i="1" s="1"/>
  <c r="L22" i="1"/>
  <c r="L23" i="1"/>
  <c r="L24" i="1"/>
  <c r="O24" i="1" s="1"/>
  <c r="L25" i="1"/>
  <c r="O25" i="1" s="1"/>
  <c r="L26" i="1"/>
  <c r="L27" i="1"/>
  <c r="L8" i="1"/>
  <c r="Q13" i="1"/>
  <c r="J8" i="1"/>
  <c r="Q8" i="1" s="1"/>
  <c r="J27" i="1"/>
  <c r="I27" i="1"/>
  <c r="I9" i="1"/>
  <c r="R9" i="1" s="1"/>
  <c r="I10" i="1"/>
  <c r="R10" i="1" s="1"/>
  <c r="I11" i="1"/>
  <c r="R11" i="1" s="1"/>
  <c r="I12" i="1"/>
  <c r="I13" i="1"/>
  <c r="R13" i="1" s="1"/>
  <c r="I14" i="1"/>
  <c r="P14" i="1" s="1"/>
  <c r="I15" i="1"/>
  <c r="R15" i="1" s="1"/>
  <c r="I16" i="1"/>
  <c r="I17" i="1"/>
  <c r="R17" i="1" s="1"/>
  <c r="I18" i="1"/>
  <c r="R18" i="1" s="1"/>
  <c r="I19" i="1"/>
  <c r="R19" i="1" s="1"/>
  <c r="I20" i="1"/>
  <c r="I21" i="1"/>
  <c r="R21" i="1" s="1"/>
  <c r="I22" i="1"/>
  <c r="P22" i="1" s="1"/>
  <c r="I23" i="1"/>
  <c r="R23" i="1" s="1"/>
  <c r="I24" i="1"/>
  <c r="I25" i="1"/>
  <c r="R25" i="1" s="1"/>
  <c r="I26" i="1"/>
  <c r="R26" i="1" s="1"/>
  <c r="J9" i="1"/>
  <c r="Q9" i="1" s="1"/>
  <c r="J10" i="1"/>
  <c r="Q10" i="1" s="1"/>
  <c r="J11" i="1"/>
  <c r="J12" i="1"/>
  <c r="Q12" i="1" s="1"/>
  <c r="J13" i="1"/>
  <c r="J14" i="1"/>
  <c r="J15" i="1"/>
  <c r="J16" i="1"/>
  <c r="Q16" i="1" s="1"/>
  <c r="J17" i="1"/>
  <c r="Q17" i="1" s="1"/>
  <c r="J18" i="1"/>
  <c r="J19" i="1"/>
  <c r="J20" i="1"/>
  <c r="Q20" i="1" s="1"/>
  <c r="J21" i="1"/>
  <c r="Q21" i="1" s="1"/>
  <c r="J22" i="1"/>
  <c r="Q22" i="1" s="1"/>
  <c r="J23" i="1"/>
  <c r="J24" i="1"/>
  <c r="Q24" i="1" s="1"/>
  <c r="J25" i="1"/>
  <c r="Q25" i="1" s="1"/>
  <c r="J26" i="1"/>
  <c r="Q26" i="1" s="1"/>
  <c r="M9" i="1"/>
  <c r="M10" i="1"/>
  <c r="M11" i="1"/>
  <c r="M12" i="1"/>
  <c r="M13" i="1"/>
  <c r="M14" i="1"/>
  <c r="M15" i="1"/>
  <c r="M16" i="1"/>
  <c r="M17" i="1"/>
  <c r="M18" i="1"/>
  <c r="Q18" i="1" s="1"/>
  <c r="M19" i="1"/>
  <c r="M20" i="1"/>
  <c r="M21" i="1"/>
  <c r="M22" i="1"/>
  <c r="M23" i="1"/>
  <c r="M24" i="1"/>
  <c r="M25" i="1"/>
  <c r="M26" i="1"/>
  <c r="M27" i="1"/>
  <c r="G27" i="1"/>
  <c r="H27" i="1"/>
  <c r="N27" i="1"/>
  <c r="O11" i="1"/>
  <c r="O15" i="1"/>
  <c r="O23" i="1"/>
  <c r="M8" i="1"/>
  <c r="P11" i="1"/>
  <c r="P15" i="1"/>
  <c r="P19" i="1"/>
  <c r="P23" i="1"/>
  <c r="I8" i="1"/>
  <c r="P8" i="1" s="1"/>
  <c r="R20" i="1" l="1"/>
  <c r="R12" i="1"/>
  <c r="P26" i="1"/>
  <c r="P18" i="1"/>
  <c r="P10" i="1"/>
  <c r="O19" i="1"/>
  <c r="R8" i="1"/>
  <c r="R16" i="1"/>
  <c r="R27" i="1"/>
  <c r="O14" i="1"/>
  <c r="R22" i="1"/>
  <c r="R14" i="1"/>
  <c r="R24" i="1"/>
  <c r="Q23" i="1"/>
  <c r="Q19" i="1"/>
  <c r="Q15" i="1"/>
  <c r="Q27" i="1" s="1"/>
  <c r="Q11" i="1"/>
  <c r="O22" i="1"/>
  <c r="O26" i="1"/>
  <c r="O18" i="1"/>
  <c r="O10" i="1"/>
  <c r="P24" i="1"/>
  <c r="P20" i="1"/>
  <c r="P16" i="1"/>
  <c r="P25" i="1"/>
  <c r="P21" i="1"/>
  <c r="P17" i="1"/>
  <c r="P13" i="1"/>
  <c r="O8" i="1"/>
  <c r="O12" i="1"/>
  <c r="P9" i="1"/>
  <c r="O27" i="1" l="1"/>
  <c r="P27" i="1"/>
</calcChain>
</file>

<file path=xl/sharedStrings.xml><?xml version="1.0" encoding="utf-8"?>
<sst xmlns="http://schemas.openxmlformats.org/spreadsheetml/2006/main" count="152" uniqueCount="74">
  <si>
    <t/>
  </si>
  <si>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</si>
  <si>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</si>
  <si>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</si>
  <si>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</si>
  <si>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</si>
  <si>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</si>
  <si>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</si>
  <si>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JOSE MIGUEL LOPEZ HOLGUIN</t>
  </si>
  <si>
    <t>ANTONIO NU¥EZ MIESES</t>
  </si>
  <si>
    <t>AUXILIAR</t>
  </si>
  <si>
    <t>RENE GONZALEZ TORRES</t>
  </si>
  <si>
    <t>LEANDRO RAMON OZUNA TEJEDA</t>
  </si>
  <si>
    <t>SUPERVISOR (A)</t>
  </si>
  <si>
    <t>JENNIFER ACOSTA CALCAÑO</t>
  </si>
  <si>
    <t>MARGARITA BATISTA ENCARNACION</t>
  </si>
  <si>
    <t>ERY MARTINEZ DE LA CRUZ</t>
  </si>
  <si>
    <t>ELECTRICISTA</t>
  </si>
  <si>
    <t>CARLOS JIMENEZ ESTEVEZ</t>
  </si>
  <si>
    <t>CARMEN CELESTE CRUZ MANZANILLO</t>
  </si>
  <si>
    <t>YOHANNA LARIEL PUJOLS MANCEBO</t>
  </si>
  <si>
    <t>CARMELO NUÑEZ MIESES</t>
  </si>
  <si>
    <t>ROY ISAI EVANGELISTA SANTANA</t>
  </si>
  <si>
    <t>SUPERVISOR GENERAL</t>
  </si>
  <si>
    <t>LUZ DEL CARMEN REYNOSO</t>
  </si>
  <si>
    <t>MESAD NINA GUERRERO</t>
  </si>
  <si>
    <t>SUPERVISOR REG.</t>
  </si>
  <si>
    <t>COORDINADOR REG</t>
  </si>
  <si>
    <t>DIVISION MANT.</t>
  </si>
  <si>
    <t>SECCION SEGDAD.</t>
  </si>
  <si>
    <t>ESTATUS</t>
  </si>
  <si>
    <t>SUELDO</t>
  </si>
  <si>
    <t>NOMBRE</t>
  </si>
  <si>
    <t>DEPARTAMENTO</t>
  </si>
  <si>
    <t>CARGOS</t>
  </si>
  <si>
    <t>CONTRATADO</t>
  </si>
  <si>
    <t>ASESORA ADMINIST.</t>
  </si>
  <si>
    <t>AGUSTINA OLGA HERNANDEZ F.</t>
  </si>
  <si>
    <t>TOTAL GENERAL</t>
  </si>
  <si>
    <t>TOTAL EMPLEADOS (19)</t>
  </si>
  <si>
    <t>NOMINA CONTRATADO ABRIL 2018</t>
  </si>
  <si>
    <t xml:space="preserve">Seguro Savica 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</si>
  <si>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</si>
  <si>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</si>
  <si>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</si>
  <si>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Adicionales (4')</t>
  </si>
  <si>
    <t>Subtotal TSS</t>
  </si>
  <si>
    <t>Sueldo Nexto( RD$)</t>
  </si>
  <si>
    <t>Sub-Cuenta No.</t>
  </si>
  <si>
    <t xml:space="preserve">               Seguro de Pension (9.7%)</t>
  </si>
  <si>
    <t xml:space="preserve">Riesgo Laborales </t>
  </si>
  <si>
    <t>Seguro de Salud (10.53%(3¨)</t>
  </si>
  <si>
    <t>Registro Dependiente</t>
  </si>
  <si>
    <t>Seguro Social Ley (87-01)</t>
  </si>
  <si>
    <t xml:space="preserve">  Deduccion Empleado</t>
  </si>
  <si>
    <t>Aporte Patronal</t>
  </si>
  <si>
    <t xml:space="preserve">      Total Retenciones y Aportes</t>
  </si>
  <si>
    <t xml:space="preserve"> 1S/R (Ley -92)(1-%)</t>
  </si>
  <si>
    <t>2.1.1.2.01</t>
  </si>
  <si>
    <t>Entrada y Salida Emp.</t>
  </si>
  <si>
    <t xml:space="preserve">         7/11/2017-7/11/2018</t>
  </si>
  <si>
    <t>16/9/2017-16/9/2018</t>
  </si>
  <si>
    <t xml:space="preserve">         7/11/2017-7/11/2028</t>
  </si>
  <si>
    <t>16/9/2017-16/9/2028</t>
  </si>
  <si>
    <t>Desde 7 de Noviembre 2017</t>
  </si>
  <si>
    <t xml:space="preserve">          A Noviembre 2018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</si>
  <si>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</si>
  <si>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</si>
  <si>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</si>
  <si>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</si>
  <si>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</si>
  <si>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</si>
  <si>
    <t xml:space="preserve"> Empleado 2.87%   </t>
  </si>
  <si>
    <t>Patronal (7.10%)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</si>
</sst>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8"/>
      <color theme="1"/>
      <name val="Andalus"/>
      <family val="1"/>
    </font>
    <font>
      <b/>
      <sz val="14"/>
      <color theme="1"/>
      <name val="Andalus"/>
      <family val="1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6" fillId="0" borderId="1" xfId="0" applyFont="1" applyBorder="1"/>
    <xf numFmtId="0" fontId="0" fillId="0" borderId="1" xfId="0" applyBorder="1"/>
    <xf numFmtId="0" fontId="6" fillId="0" borderId="3" xfId="0" applyFont="1" applyBorder="1"/>
    <xf numFmtId="0" fontId="0" fillId="0" borderId="4" xfId="0" applyBorder="1"/>
    <xf numFmtId="0" fontId="0" fillId="0" borderId="3" xfId="0" applyBorder="1"/>
    <xf numFmtId="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0" xfId="0" applyBorder="1"/>
    <xf numFmtId="4" fontId="0" fillId="0" borderId="0" xfId="0" applyNumberFormat="1" applyBorder="1" applyAlignment="1">
      <alignment horizontal="center"/>
    </xf>
    <xf numFmtId="4" fontId="3" fillId="0" borderId="0" xfId="0" applyNumberFormat="1" applyFont="1" applyBorder="1"/>
    <xf numFmtId="4" fontId="0" fillId="0" borderId="0" xfId="0" applyNumberFormat="1" applyBorder="1" applyAlignment="1"/>
    <xf numFmtId="4" fontId="0" fillId="0" borderId="0" xfId="0" applyNumberFormat="1" applyBorder="1"/>
    <xf numFmtId="0" fontId="6" fillId="0" borderId="3" xfId="0" applyFont="1" applyFill="1" applyBorder="1"/>
    <xf numFmtId="0" fontId="6" fillId="0" borderId="4" xfId="0" applyFont="1" applyBorder="1"/>
    <xf numFmtId="0" fontId="0" fillId="0" borderId="2" xfId="0" applyBorder="1"/>
    <xf numFmtId="0" fontId="6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center"/>
    </xf>
    <xf numFmtId="4" fontId="3" fillId="0" borderId="8" xfId="0" applyNumberFormat="1" applyFont="1" applyBorder="1"/>
    <xf numFmtId="0" fontId="6" fillId="0" borderId="6" xfId="0" applyFont="1" applyBorder="1"/>
    <xf numFmtId="0" fontId="5" fillId="0" borderId="0" xfId="0" applyFont="1" applyAlignment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6" fillId="0" borderId="9" xfId="0" applyFont="1" applyBorder="1"/>
    <xf numFmtId="0" fontId="0" fillId="0" borderId="11" xfId="0" applyBorder="1"/>
    <xf numFmtId="0" fontId="6" fillId="0" borderId="12" xfId="0" applyFont="1" applyBorder="1"/>
    <xf numFmtId="0" fontId="3" fillId="0" borderId="1" xfId="0" applyFont="1" applyBorder="1" applyAlignment="1">
      <alignment horizontal="left" wrapText="1"/>
    </xf>
    <xf numFmtId="10" fontId="0" fillId="0" borderId="1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 applyFont="1" applyBorder="1"/>
    <xf numFmtId="0" fontId="3" fillId="0" borderId="1" xfId="0" applyFont="1" applyBorder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6" fillId="0" borderId="10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104776</xdr:rowOff>
    </xdr:from>
    <xdr:to>
      <xdr:col>3</xdr:col>
      <xdr:colOff>581026</xdr:colOff>
      <xdr:row>3</xdr:row>
      <xdr:rowOff>152401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1" y="104776"/>
          <a:ext cx="40005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5"/>
  <sheetViews>
    <sheetView tabSelected="1" workbookViewId="0">
      <selection activeCell="K11" sqref="K11"/>
    </sheetView>
  </sheetViews>
  <sheetFormatPr baseColWidth="10" defaultRowHeight="15"/>
  <cols>
    <col min="1" max="1" width="4.85546875" customWidth="1"/>
    <col min="2" max="2" width="32.42578125" customWidth="1"/>
    <col min="3" max="3" width="18.85546875" customWidth="1"/>
    <col min="4" max="4" width="16.85546875" customWidth="1"/>
    <col min="5" max="5" width="14.85546875" customWidth="1"/>
    <col min="6" max="6" width="14.7109375" customWidth="1"/>
    <col min="7" max="8" width="12.85546875" customWidth="1"/>
    <col min="9" max="9" width="17" customWidth="1"/>
    <col min="10" max="10" width="12.7109375" customWidth="1"/>
    <col min="11" max="11" width="15.42578125" customWidth="1"/>
    <col min="12" max="12" width="16.85546875" customWidth="1"/>
    <col min="13" max="13" width="15.7109375" customWidth="1"/>
    <col min="14" max="14" width="10.42578125" customWidth="1"/>
    <col min="15" max="15" width="12.42578125" customWidth="1"/>
    <col min="16" max="16" width="13.85546875" customWidth="1"/>
    <col min="17" max="17" width="14.85546875" customWidth="1"/>
    <col min="18" max="18" width="12.28515625" customWidth="1"/>
    <col min="19" max="19" width="14.5703125" customWidth="1"/>
    <col min="20" max="20" width="27" customWidth="1"/>
  </cols>
  <sheetData>
    <row r="1" spans="1:20">
      <c r="A1" s="1"/>
      <c r="B1" s="1"/>
      <c r="C1" s="1"/>
      <c r="D1" s="1"/>
      <c r="E1" s="1"/>
      <c r="F1" s="1"/>
    </row>
    <row r="2" spans="1:20" ht="22.5">
      <c r="A2" s="1"/>
      <c r="B2" s="64"/>
      <c r="C2" s="64"/>
      <c r="D2" s="64"/>
      <c r="E2" s="64"/>
      <c r="F2" s="64"/>
    </row>
    <row r="3" spans="1:20" ht="18.75">
      <c r="A3" s="1"/>
      <c r="C3" s="30"/>
      <c r="D3" s="30"/>
      <c r="E3" s="30" t="s">
        <v>40</v>
      </c>
      <c r="F3" s="30"/>
    </row>
    <row r="4" spans="1:20">
      <c r="A4" s="1"/>
      <c r="B4" s="21" t="s">
        <v>0</v>
      </c>
      <c r="C4" s="21" t="s">
        <v>0</v>
      </c>
      <c r="D4" s="21"/>
      <c r="E4" s="21"/>
      <c r="F4" s="21"/>
      <c r="N4" s="20" t="s">
        <v>53</v>
      </c>
      <c r="O4" s="20"/>
    </row>
    <row r="5" spans="1:20">
      <c r="A5" s="25"/>
      <c r="B5" s="22"/>
      <c r="C5" s="22"/>
      <c r="D5" s="22"/>
      <c r="E5" s="22"/>
      <c r="F5" s="25"/>
      <c r="G5" s="9"/>
      <c r="H5" s="37"/>
      <c r="I5" s="38" t="s">
        <v>49</v>
      </c>
      <c r="J5" s="18"/>
      <c r="K5" s="36" t="s">
        <v>50</v>
      </c>
      <c r="L5" s="7" t="s">
        <v>51</v>
      </c>
      <c r="M5" s="8"/>
      <c r="N5" s="17" t="s">
        <v>52</v>
      </c>
      <c r="O5" s="8"/>
      <c r="P5" s="7" t="s">
        <v>56</v>
      </c>
      <c r="Q5" s="8"/>
      <c r="R5" s="9"/>
      <c r="S5" s="8"/>
      <c r="T5" s="5" t="s">
        <v>59</v>
      </c>
    </row>
    <row r="6" spans="1:20" ht="30">
      <c r="A6" s="22"/>
      <c r="B6" s="54" t="s">
        <v>32</v>
      </c>
      <c r="C6" s="55" t="s">
        <v>33</v>
      </c>
      <c r="D6" s="55" t="s">
        <v>34</v>
      </c>
      <c r="E6" s="55" t="s">
        <v>30</v>
      </c>
      <c r="F6" s="56" t="s">
        <v>31</v>
      </c>
      <c r="G6" s="39" t="s">
        <v>57</v>
      </c>
      <c r="H6" s="57" t="s">
        <v>41</v>
      </c>
      <c r="I6" s="58" t="s">
        <v>72</v>
      </c>
      <c r="J6" s="53" t="s">
        <v>73</v>
      </c>
      <c r="K6" s="59" t="s">
        <v>42</v>
      </c>
      <c r="L6" s="60" t="s">
        <v>43</v>
      </c>
      <c r="M6" s="61" t="s">
        <v>44</v>
      </c>
      <c r="N6" s="35" t="s">
        <v>45</v>
      </c>
      <c r="O6" s="62" t="s">
        <v>46</v>
      </c>
      <c r="P6" s="35" t="s">
        <v>54</v>
      </c>
      <c r="Q6" s="63" t="s">
        <v>55</v>
      </c>
      <c r="R6" s="53" t="s">
        <v>47</v>
      </c>
      <c r="S6" s="53" t="s">
        <v>48</v>
      </c>
      <c r="T6" s="53" t="s">
        <v>64</v>
      </c>
    </row>
    <row r="7" spans="1:20">
      <c r="A7" s="23"/>
      <c r="B7" s="23"/>
      <c r="C7" s="23"/>
      <c r="D7" s="23"/>
      <c r="E7" s="23"/>
      <c r="F7" s="26"/>
      <c r="G7" s="19"/>
      <c r="H7" s="19"/>
      <c r="I7" s="19"/>
      <c r="J7" s="19"/>
      <c r="K7" s="6"/>
      <c r="L7" s="6"/>
      <c r="M7" s="9"/>
      <c r="N7" s="11"/>
      <c r="O7" s="17"/>
      <c r="P7" s="29"/>
      <c r="Q7" s="6"/>
      <c r="R7" s="27"/>
      <c r="S7" s="10"/>
      <c r="T7" s="5" t="s">
        <v>65</v>
      </c>
    </row>
    <row r="8" spans="1:20" ht="15.75">
      <c r="A8" s="23">
        <v>1</v>
      </c>
      <c r="B8" s="22" t="s">
        <v>1</v>
      </c>
      <c r="C8" s="24" t="s">
        <v>28</v>
      </c>
      <c r="D8" s="22" t="s">
        <v>26</v>
      </c>
      <c r="E8" s="22" t="s">
        <v>35</v>
      </c>
      <c r="F8" s="31">
        <v>35000</v>
      </c>
      <c r="G8" s="40"/>
      <c r="H8" s="34">
        <v>25</v>
      </c>
      <c r="I8" s="34">
        <f>F8*2.87%</f>
        <v>1004.5</v>
      </c>
      <c r="J8" s="34">
        <f>F8*7.1%</f>
        <v>2485</v>
      </c>
      <c r="K8" s="34">
        <f>F8*1.3%</f>
        <v>455.00000000000006</v>
      </c>
      <c r="L8" s="34">
        <f>F8*3.04%</f>
        <v>1064</v>
      </c>
      <c r="M8" s="41">
        <f>F8*7.09%</f>
        <v>2481.5</v>
      </c>
      <c r="N8" s="34"/>
      <c r="O8" s="42">
        <f t="shared" ref="O8:O26" si="0">I8+L8</f>
        <v>2068.5</v>
      </c>
      <c r="P8" s="32">
        <f>H8+I8+L8</f>
        <v>2093.5</v>
      </c>
      <c r="Q8" s="33">
        <f>+J8+K8+M8</f>
        <v>5421.5</v>
      </c>
      <c r="R8" s="34">
        <f>+F8-G8-H8-I8-L8</f>
        <v>32906.5</v>
      </c>
      <c r="S8" s="43" t="s">
        <v>58</v>
      </c>
      <c r="T8" s="5" t="s">
        <v>60</v>
      </c>
    </row>
    <row r="9" spans="1:20" ht="15.75">
      <c r="A9" s="22">
        <v>2</v>
      </c>
      <c r="B9" s="22" t="s">
        <v>2</v>
      </c>
      <c r="C9" s="24" t="s">
        <v>28</v>
      </c>
      <c r="D9" s="22" t="s">
        <v>3</v>
      </c>
      <c r="E9" s="22" t="s">
        <v>35</v>
      </c>
      <c r="F9" s="31">
        <v>5117.5</v>
      </c>
      <c r="G9" s="44"/>
      <c r="H9" s="34">
        <v>25</v>
      </c>
      <c r="I9" s="34">
        <f t="shared" ref="I9:I26" si="1">F9*2.87%</f>
        <v>146.87225000000001</v>
      </c>
      <c r="J9" s="34">
        <f t="shared" ref="J9:J26" si="2">F9*7.1%</f>
        <v>363.34249999999997</v>
      </c>
      <c r="K9" s="34">
        <f t="shared" ref="K9:K26" si="3">F9*1.3%</f>
        <v>66.527500000000003</v>
      </c>
      <c r="L9" s="34">
        <f t="shared" ref="L9:L27" si="4">F9*3.04%</f>
        <v>155.572</v>
      </c>
      <c r="M9" s="41">
        <f t="shared" ref="M9:M27" si="5">F9*7.09%</f>
        <v>362.83075000000002</v>
      </c>
      <c r="N9" s="34"/>
      <c r="O9" s="42">
        <f t="shared" si="0"/>
        <v>302.44425000000001</v>
      </c>
      <c r="P9" s="45">
        <f>H9+I9+L9</f>
        <v>327.44425000000001</v>
      </c>
      <c r="Q9" s="33">
        <f t="shared" ref="Q9:Q26" si="6">+J9+K9+M9</f>
        <v>792.70074999999997</v>
      </c>
      <c r="R9" s="34">
        <f t="shared" ref="R9:R26" si="7">+F9-G9-H9-I9-L9</f>
        <v>4790.0557499999995</v>
      </c>
      <c r="S9" s="43" t="s">
        <v>58</v>
      </c>
      <c r="T9" s="47" t="s">
        <v>61</v>
      </c>
    </row>
    <row r="10" spans="1:20" ht="15.75">
      <c r="A10" s="22">
        <v>3</v>
      </c>
      <c r="B10" s="22" t="s">
        <v>37</v>
      </c>
      <c r="C10" s="24" t="s">
        <v>28</v>
      </c>
      <c r="D10" s="22" t="s">
        <v>4</v>
      </c>
      <c r="E10" s="22" t="s">
        <v>35</v>
      </c>
      <c r="F10" s="31">
        <v>23000</v>
      </c>
      <c r="G10" s="44"/>
      <c r="H10" s="34">
        <v>25</v>
      </c>
      <c r="I10" s="34">
        <f t="shared" si="1"/>
        <v>660.1</v>
      </c>
      <c r="J10" s="34">
        <f t="shared" si="2"/>
        <v>1632.9999999999998</v>
      </c>
      <c r="K10" s="34">
        <f t="shared" si="3"/>
        <v>299</v>
      </c>
      <c r="L10" s="34">
        <f t="shared" si="4"/>
        <v>699.2</v>
      </c>
      <c r="M10" s="41">
        <f t="shared" si="5"/>
        <v>1630.7</v>
      </c>
      <c r="N10" s="34"/>
      <c r="O10" s="42">
        <f t="shared" si="0"/>
        <v>1359.3000000000002</v>
      </c>
      <c r="P10" s="34">
        <f>H10+I10+L10</f>
        <v>1384.3000000000002</v>
      </c>
      <c r="Q10" s="33">
        <f t="shared" si="6"/>
        <v>3562.7</v>
      </c>
      <c r="R10" s="34">
        <f t="shared" si="7"/>
        <v>21615.7</v>
      </c>
      <c r="S10" s="43" t="s">
        <v>58</v>
      </c>
      <c r="T10" s="47" t="s">
        <v>61</v>
      </c>
    </row>
    <row r="11" spans="1:20" ht="15.75">
      <c r="A11" s="22">
        <v>4</v>
      </c>
      <c r="B11" s="22" t="s">
        <v>5</v>
      </c>
      <c r="C11" s="24" t="s">
        <v>28</v>
      </c>
      <c r="D11" s="22" t="s">
        <v>6</v>
      </c>
      <c r="E11" s="22" t="s">
        <v>35</v>
      </c>
      <c r="F11" s="31">
        <v>50000</v>
      </c>
      <c r="G11" s="34">
        <v>1854</v>
      </c>
      <c r="H11" s="34">
        <v>25</v>
      </c>
      <c r="I11" s="34">
        <f t="shared" si="1"/>
        <v>1435</v>
      </c>
      <c r="J11" s="34">
        <f t="shared" si="2"/>
        <v>3549.9999999999995</v>
      </c>
      <c r="K11" s="34">
        <f t="shared" si="3"/>
        <v>650.00000000000011</v>
      </c>
      <c r="L11" s="34">
        <f t="shared" si="4"/>
        <v>1520</v>
      </c>
      <c r="M11" s="41">
        <f t="shared" si="5"/>
        <v>3545.0000000000005</v>
      </c>
      <c r="N11" s="34"/>
      <c r="O11" s="42">
        <f t="shared" si="0"/>
        <v>2955</v>
      </c>
      <c r="P11" s="34">
        <f t="shared" ref="P11:P26" si="8">H11+I11+L11</f>
        <v>2980</v>
      </c>
      <c r="Q11" s="33">
        <f t="shared" si="6"/>
        <v>7745</v>
      </c>
      <c r="R11" s="34">
        <f t="shared" si="7"/>
        <v>45166</v>
      </c>
      <c r="S11" s="43" t="s">
        <v>58</v>
      </c>
      <c r="T11" s="5" t="s">
        <v>60</v>
      </c>
    </row>
    <row r="12" spans="1:20" ht="15.75">
      <c r="A12" s="22">
        <v>5</v>
      </c>
      <c r="B12" s="22" t="s">
        <v>8</v>
      </c>
      <c r="C12" s="24" t="s">
        <v>28</v>
      </c>
      <c r="D12" s="22" t="s">
        <v>3</v>
      </c>
      <c r="E12" s="22" t="s">
        <v>35</v>
      </c>
      <c r="F12" s="31">
        <v>7500</v>
      </c>
      <c r="G12" s="44"/>
      <c r="H12" s="34">
        <v>25</v>
      </c>
      <c r="I12" s="34">
        <f t="shared" si="1"/>
        <v>215.25</v>
      </c>
      <c r="J12" s="34">
        <f t="shared" si="2"/>
        <v>532.5</v>
      </c>
      <c r="K12" s="34">
        <f t="shared" si="3"/>
        <v>97.500000000000014</v>
      </c>
      <c r="L12" s="34">
        <f t="shared" si="4"/>
        <v>228</v>
      </c>
      <c r="M12" s="41">
        <f t="shared" si="5"/>
        <v>531.75</v>
      </c>
      <c r="N12" s="34"/>
      <c r="O12" s="42">
        <f t="shared" si="0"/>
        <v>443.25</v>
      </c>
      <c r="P12" s="34">
        <f t="shared" si="8"/>
        <v>468.25</v>
      </c>
      <c r="Q12" s="33">
        <f t="shared" si="6"/>
        <v>1161.75</v>
      </c>
      <c r="R12" s="34">
        <f t="shared" si="7"/>
        <v>7031.75</v>
      </c>
      <c r="S12" s="43" t="s">
        <v>58</v>
      </c>
      <c r="T12" s="5" t="s">
        <v>60</v>
      </c>
    </row>
    <row r="13" spans="1:20" ht="15.75">
      <c r="A13" s="22">
        <v>6</v>
      </c>
      <c r="B13" s="22" t="s">
        <v>12</v>
      </c>
      <c r="C13" s="24" t="s">
        <v>29</v>
      </c>
      <c r="D13" s="22" t="s">
        <v>13</v>
      </c>
      <c r="E13" s="22" t="s">
        <v>35</v>
      </c>
      <c r="F13" s="31">
        <v>12000</v>
      </c>
      <c r="G13" s="44"/>
      <c r="H13" s="34">
        <v>25</v>
      </c>
      <c r="I13" s="34">
        <f t="shared" si="1"/>
        <v>344.4</v>
      </c>
      <c r="J13" s="34">
        <f t="shared" si="2"/>
        <v>851.99999999999989</v>
      </c>
      <c r="K13" s="34">
        <f t="shared" si="3"/>
        <v>156</v>
      </c>
      <c r="L13" s="34">
        <f t="shared" si="4"/>
        <v>364.8</v>
      </c>
      <c r="M13" s="41">
        <f t="shared" si="5"/>
        <v>850.80000000000007</v>
      </c>
      <c r="N13" s="34"/>
      <c r="O13" s="42">
        <f t="shared" si="0"/>
        <v>709.2</v>
      </c>
      <c r="P13" s="34">
        <f t="shared" si="8"/>
        <v>734.2</v>
      </c>
      <c r="Q13" s="33">
        <f t="shared" si="6"/>
        <v>1858.8</v>
      </c>
      <c r="R13" s="34">
        <f t="shared" si="7"/>
        <v>11265.800000000001</v>
      </c>
      <c r="S13" s="43" t="s">
        <v>58</v>
      </c>
      <c r="T13" s="5" t="s">
        <v>62</v>
      </c>
    </row>
    <row r="14" spans="1:20" ht="15.75">
      <c r="A14" s="22">
        <v>7</v>
      </c>
      <c r="B14" s="22" t="s">
        <v>14</v>
      </c>
      <c r="C14" s="24" t="s">
        <v>28</v>
      </c>
      <c r="D14" s="22" t="s">
        <v>10</v>
      </c>
      <c r="E14" s="22" t="s">
        <v>35</v>
      </c>
      <c r="F14" s="31">
        <v>11000</v>
      </c>
      <c r="G14" s="44"/>
      <c r="H14" s="34">
        <v>25</v>
      </c>
      <c r="I14" s="34">
        <f t="shared" si="1"/>
        <v>315.7</v>
      </c>
      <c r="J14" s="34">
        <f t="shared" si="2"/>
        <v>780.99999999999989</v>
      </c>
      <c r="K14" s="34">
        <f t="shared" si="3"/>
        <v>143</v>
      </c>
      <c r="L14" s="34">
        <f t="shared" si="4"/>
        <v>334.4</v>
      </c>
      <c r="M14" s="41">
        <f t="shared" si="5"/>
        <v>779.90000000000009</v>
      </c>
      <c r="N14" s="34"/>
      <c r="O14" s="42">
        <f t="shared" si="0"/>
        <v>650.09999999999991</v>
      </c>
      <c r="P14" s="34">
        <f t="shared" si="8"/>
        <v>675.09999999999991</v>
      </c>
      <c r="Q14" s="33">
        <f t="shared" si="6"/>
        <v>1703.9</v>
      </c>
      <c r="R14" s="34">
        <f t="shared" si="7"/>
        <v>10324.9</v>
      </c>
      <c r="S14" s="43" t="s">
        <v>58</v>
      </c>
      <c r="T14" s="5" t="s">
        <v>60</v>
      </c>
    </row>
    <row r="15" spans="1:20" ht="15.75">
      <c r="A15" s="22">
        <v>8</v>
      </c>
      <c r="B15" s="22" t="s">
        <v>11</v>
      </c>
      <c r="C15" s="24" t="s">
        <v>28</v>
      </c>
      <c r="D15" s="22" t="s">
        <v>3</v>
      </c>
      <c r="E15" s="22" t="s">
        <v>35</v>
      </c>
      <c r="F15" s="31">
        <v>5617.5</v>
      </c>
      <c r="G15" s="44"/>
      <c r="H15" s="34">
        <v>25</v>
      </c>
      <c r="I15" s="34">
        <f t="shared" si="1"/>
        <v>161.22225</v>
      </c>
      <c r="J15" s="34">
        <f t="shared" si="2"/>
        <v>398.84249999999997</v>
      </c>
      <c r="K15" s="34">
        <f t="shared" si="3"/>
        <v>73.027500000000003</v>
      </c>
      <c r="L15" s="34">
        <f t="shared" si="4"/>
        <v>170.77199999999999</v>
      </c>
      <c r="M15" s="41">
        <f t="shared" si="5"/>
        <v>398.28075000000001</v>
      </c>
      <c r="N15" s="34"/>
      <c r="O15" s="42">
        <f t="shared" si="0"/>
        <v>331.99424999999997</v>
      </c>
      <c r="P15" s="34">
        <f t="shared" si="8"/>
        <v>356.99424999999997</v>
      </c>
      <c r="Q15" s="33">
        <f t="shared" si="6"/>
        <v>870.15075000000002</v>
      </c>
      <c r="R15" s="34">
        <f t="shared" si="7"/>
        <v>5260.5057500000003</v>
      </c>
      <c r="S15" s="43" t="s">
        <v>58</v>
      </c>
      <c r="T15" s="47" t="s">
        <v>61</v>
      </c>
    </row>
    <row r="16" spans="1:20" ht="15.75">
      <c r="A16" s="22">
        <v>9</v>
      </c>
      <c r="B16" s="22" t="s">
        <v>16</v>
      </c>
      <c r="C16" s="24" t="s">
        <v>28</v>
      </c>
      <c r="D16" s="22" t="s">
        <v>17</v>
      </c>
      <c r="E16" s="22" t="s">
        <v>35</v>
      </c>
      <c r="F16" s="31">
        <v>9000</v>
      </c>
      <c r="G16" s="44"/>
      <c r="H16" s="34">
        <v>25</v>
      </c>
      <c r="I16" s="34">
        <f t="shared" si="1"/>
        <v>258.3</v>
      </c>
      <c r="J16" s="34">
        <f t="shared" si="2"/>
        <v>638.99999999999989</v>
      </c>
      <c r="K16" s="34">
        <f t="shared" si="3"/>
        <v>117.00000000000001</v>
      </c>
      <c r="L16" s="34">
        <f t="shared" si="4"/>
        <v>273.60000000000002</v>
      </c>
      <c r="M16" s="41">
        <f t="shared" si="5"/>
        <v>638.1</v>
      </c>
      <c r="N16" s="34"/>
      <c r="O16" s="42">
        <f t="shared" si="0"/>
        <v>531.90000000000009</v>
      </c>
      <c r="P16" s="34">
        <f t="shared" si="8"/>
        <v>556.90000000000009</v>
      </c>
      <c r="Q16" s="33">
        <f t="shared" si="6"/>
        <v>1394.1</v>
      </c>
      <c r="R16" s="34">
        <f t="shared" si="7"/>
        <v>8443.1</v>
      </c>
      <c r="S16" s="43" t="s">
        <v>58</v>
      </c>
      <c r="T16" s="5" t="s">
        <v>60</v>
      </c>
    </row>
    <row r="17" spans="1:20" ht="15.75">
      <c r="A17" s="22">
        <v>10</v>
      </c>
      <c r="B17" s="22" t="s">
        <v>18</v>
      </c>
      <c r="C17" s="24" t="s">
        <v>28</v>
      </c>
      <c r="D17" s="22" t="s">
        <v>3</v>
      </c>
      <c r="E17" s="22" t="s">
        <v>35</v>
      </c>
      <c r="F17" s="31">
        <v>5027.16</v>
      </c>
      <c r="G17" s="44"/>
      <c r="H17" s="34">
        <v>25</v>
      </c>
      <c r="I17" s="34">
        <f t="shared" si="1"/>
        <v>144.279492</v>
      </c>
      <c r="J17" s="34">
        <f t="shared" si="2"/>
        <v>356.92835999999994</v>
      </c>
      <c r="K17" s="34">
        <f t="shared" si="3"/>
        <v>65.353080000000006</v>
      </c>
      <c r="L17" s="34">
        <f t="shared" si="4"/>
        <v>152.82566399999999</v>
      </c>
      <c r="M17" s="41">
        <f t="shared" si="5"/>
        <v>356.42564400000003</v>
      </c>
      <c r="N17" s="34"/>
      <c r="O17" s="42">
        <f t="shared" si="0"/>
        <v>297.10515599999997</v>
      </c>
      <c r="P17" s="34">
        <f t="shared" si="8"/>
        <v>322.10515599999997</v>
      </c>
      <c r="Q17" s="33">
        <f t="shared" si="6"/>
        <v>778.70708400000001</v>
      </c>
      <c r="R17" s="34">
        <f t="shared" si="7"/>
        <v>4705.0548440000002</v>
      </c>
      <c r="S17" s="43" t="s">
        <v>58</v>
      </c>
      <c r="T17" s="5" t="s">
        <v>60</v>
      </c>
    </row>
    <row r="18" spans="1:20" ht="15.75">
      <c r="A18" s="22">
        <v>11</v>
      </c>
      <c r="B18" s="22" t="s">
        <v>20</v>
      </c>
      <c r="C18" s="24" t="s">
        <v>28</v>
      </c>
      <c r="D18" s="22" t="s">
        <v>27</v>
      </c>
      <c r="E18" s="22" t="s">
        <v>35</v>
      </c>
      <c r="F18" s="31">
        <v>30000</v>
      </c>
      <c r="G18" s="44"/>
      <c r="H18" s="34">
        <v>25</v>
      </c>
      <c r="I18" s="34">
        <f t="shared" si="1"/>
        <v>861</v>
      </c>
      <c r="J18" s="34">
        <f t="shared" si="2"/>
        <v>2130</v>
      </c>
      <c r="K18" s="34">
        <f t="shared" si="3"/>
        <v>390.00000000000006</v>
      </c>
      <c r="L18" s="34">
        <f t="shared" si="4"/>
        <v>912</v>
      </c>
      <c r="M18" s="41">
        <f t="shared" si="5"/>
        <v>2127</v>
      </c>
      <c r="N18" s="34"/>
      <c r="O18" s="42">
        <f t="shared" si="0"/>
        <v>1773</v>
      </c>
      <c r="P18" s="34">
        <f t="shared" si="8"/>
        <v>1798</v>
      </c>
      <c r="Q18" s="33">
        <f t="shared" si="6"/>
        <v>4647</v>
      </c>
      <c r="R18" s="34">
        <f t="shared" si="7"/>
        <v>28202</v>
      </c>
      <c r="S18" s="43" t="s">
        <v>58</v>
      </c>
      <c r="T18" s="5" t="s">
        <v>60</v>
      </c>
    </row>
    <row r="19" spans="1:20" ht="15.75">
      <c r="A19" s="22">
        <v>12</v>
      </c>
      <c r="B19" s="22" t="s">
        <v>21</v>
      </c>
      <c r="C19" s="24" t="s">
        <v>28</v>
      </c>
      <c r="D19" s="22" t="s">
        <v>13</v>
      </c>
      <c r="E19" s="22" t="s">
        <v>35</v>
      </c>
      <c r="F19" s="31">
        <v>10235</v>
      </c>
      <c r="G19" s="44"/>
      <c r="H19" s="34">
        <v>25</v>
      </c>
      <c r="I19" s="34">
        <f t="shared" si="1"/>
        <v>293.74450000000002</v>
      </c>
      <c r="J19" s="34">
        <f t="shared" si="2"/>
        <v>726.68499999999995</v>
      </c>
      <c r="K19" s="34">
        <f t="shared" si="3"/>
        <v>133.05500000000001</v>
      </c>
      <c r="L19" s="34">
        <f t="shared" si="4"/>
        <v>311.14400000000001</v>
      </c>
      <c r="M19" s="41">
        <f t="shared" si="5"/>
        <v>725.66150000000005</v>
      </c>
      <c r="N19" s="34"/>
      <c r="O19" s="42">
        <f t="shared" si="0"/>
        <v>604.88850000000002</v>
      </c>
      <c r="P19" s="34">
        <f t="shared" si="8"/>
        <v>629.88850000000002</v>
      </c>
      <c r="Q19" s="33">
        <f t="shared" si="6"/>
        <v>1585.4014999999999</v>
      </c>
      <c r="R19" s="34">
        <f t="shared" si="7"/>
        <v>9605.1114999999991</v>
      </c>
      <c r="S19" s="43" t="s">
        <v>58</v>
      </c>
      <c r="T19" s="5" t="s">
        <v>60</v>
      </c>
    </row>
    <row r="20" spans="1:20" ht="15.75">
      <c r="A20" s="22">
        <v>13</v>
      </c>
      <c r="B20" s="22" t="s">
        <v>24</v>
      </c>
      <c r="C20" s="24" t="s">
        <v>28</v>
      </c>
      <c r="D20" s="22" t="s">
        <v>3</v>
      </c>
      <c r="E20" s="22" t="s">
        <v>35</v>
      </c>
      <c r="F20" s="31">
        <v>5631.74</v>
      </c>
      <c r="G20" s="44"/>
      <c r="H20" s="34">
        <v>25</v>
      </c>
      <c r="I20" s="34">
        <f t="shared" si="1"/>
        <v>161.63093799999999</v>
      </c>
      <c r="J20" s="34">
        <f t="shared" si="2"/>
        <v>399.85353999999995</v>
      </c>
      <c r="K20" s="34">
        <f t="shared" si="3"/>
        <v>73.212620000000001</v>
      </c>
      <c r="L20" s="34">
        <f t="shared" si="4"/>
        <v>171.20489599999999</v>
      </c>
      <c r="M20" s="41">
        <f t="shared" si="5"/>
        <v>399.29036600000001</v>
      </c>
      <c r="N20" s="34"/>
      <c r="O20" s="42">
        <f t="shared" si="0"/>
        <v>332.83583399999998</v>
      </c>
      <c r="P20" s="34">
        <f t="shared" si="8"/>
        <v>357.83583399999998</v>
      </c>
      <c r="Q20" s="33">
        <f t="shared" si="6"/>
        <v>872.35652600000003</v>
      </c>
      <c r="R20" s="34">
        <f t="shared" si="7"/>
        <v>5273.9041659999993</v>
      </c>
      <c r="S20" s="43" t="s">
        <v>58</v>
      </c>
      <c r="T20" s="47" t="s">
        <v>61</v>
      </c>
    </row>
    <row r="21" spans="1:20" ht="15.75">
      <c r="A21" s="22">
        <v>14</v>
      </c>
      <c r="B21" s="22" t="s">
        <v>25</v>
      </c>
      <c r="C21" s="24" t="s">
        <v>28</v>
      </c>
      <c r="D21" s="22" t="s">
        <v>13</v>
      </c>
      <c r="E21" s="22" t="s">
        <v>35</v>
      </c>
      <c r="F21" s="31">
        <v>20000</v>
      </c>
      <c r="G21" s="44"/>
      <c r="H21" s="34">
        <v>25</v>
      </c>
      <c r="I21" s="34">
        <f t="shared" si="1"/>
        <v>574</v>
      </c>
      <c r="J21" s="34">
        <f t="shared" si="2"/>
        <v>1419.9999999999998</v>
      </c>
      <c r="K21" s="34">
        <f t="shared" si="3"/>
        <v>260</v>
      </c>
      <c r="L21" s="34">
        <f t="shared" si="4"/>
        <v>608</v>
      </c>
      <c r="M21" s="41">
        <f t="shared" si="5"/>
        <v>1418</v>
      </c>
      <c r="N21" s="34"/>
      <c r="O21" s="42">
        <f t="shared" si="0"/>
        <v>1182</v>
      </c>
      <c r="P21" s="34">
        <f t="shared" si="8"/>
        <v>1207</v>
      </c>
      <c r="Q21" s="33">
        <f t="shared" si="6"/>
        <v>3098</v>
      </c>
      <c r="R21" s="34">
        <f t="shared" si="7"/>
        <v>18793</v>
      </c>
      <c r="S21" s="43" t="s">
        <v>58</v>
      </c>
      <c r="T21" s="47" t="s">
        <v>61</v>
      </c>
    </row>
    <row r="22" spans="1:20" ht="15.75">
      <c r="A22" s="22">
        <v>15</v>
      </c>
      <c r="B22" s="22" t="s">
        <v>9</v>
      </c>
      <c r="C22" s="24" t="s">
        <v>28</v>
      </c>
      <c r="D22" s="22" t="s">
        <v>10</v>
      </c>
      <c r="E22" s="22" t="s">
        <v>35</v>
      </c>
      <c r="F22" s="31">
        <v>10000</v>
      </c>
      <c r="G22" s="44"/>
      <c r="H22" s="34">
        <v>25</v>
      </c>
      <c r="I22" s="34">
        <f t="shared" si="1"/>
        <v>287</v>
      </c>
      <c r="J22" s="34">
        <f t="shared" si="2"/>
        <v>709.99999999999989</v>
      </c>
      <c r="K22" s="34">
        <f t="shared" si="3"/>
        <v>130</v>
      </c>
      <c r="L22" s="34">
        <f t="shared" si="4"/>
        <v>304</v>
      </c>
      <c r="M22" s="41">
        <f t="shared" si="5"/>
        <v>709</v>
      </c>
      <c r="N22" s="34"/>
      <c r="O22" s="42">
        <f t="shared" si="0"/>
        <v>591</v>
      </c>
      <c r="P22" s="34">
        <f t="shared" si="8"/>
        <v>616</v>
      </c>
      <c r="Q22" s="33">
        <f t="shared" si="6"/>
        <v>1549</v>
      </c>
      <c r="R22" s="34">
        <f t="shared" si="7"/>
        <v>9384</v>
      </c>
      <c r="S22" s="43" t="s">
        <v>58</v>
      </c>
      <c r="T22" s="47" t="s">
        <v>63</v>
      </c>
    </row>
    <row r="23" spans="1:20" ht="15.75">
      <c r="A23" s="22">
        <v>16</v>
      </c>
      <c r="B23" s="22" t="s">
        <v>22</v>
      </c>
      <c r="C23" s="24" t="s">
        <v>28</v>
      </c>
      <c r="D23" s="22" t="s">
        <v>23</v>
      </c>
      <c r="E23" s="22" t="s">
        <v>35</v>
      </c>
      <c r="F23" s="31">
        <v>40000</v>
      </c>
      <c r="G23" s="44">
        <v>442.65</v>
      </c>
      <c r="H23" s="34">
        <v>25</v>
      </c>
      <c r="I23" s="34">
        <f t="shared" si="1"/>
        <v>1148</v>
      </c>
      <c r="J23" s="34">
        <f t="shared" si="2"/>
        <v>2839.9999999999995</v>
      </c>
      <c r="K23" s="34">
        <f t="shared" si="3"/>
        <v>520</v>
      </c>
      <c r="L23" s="34">
        <f t="shared" si="4"/>
        <v>1216</v>
      </c>
      <c r="M23" s="41">
        <f t="shared" si="5"/>
        <v>2836</v>
      </c>
      <c r="N23" s="34"/>
      <c r="O23" s="42">
        <f t="shared" si="0"/>
        <v>2364</v>
      </c>
      <c r="P23" s="34">
        <f t="shared" si="8"/>
        <v>2389</v>
      </c>
      <c r="Q23" s="33">
        <f t="shared" si="6"/>
        <v>6196</v>
      </c>
      <c r="R23" s="34">
        <f t="shared" si="7"/>
        <v>37168.35</v>
      </c>
      <c r="S23" s="43" t="s">
        <v>58</v>
      </c>
      <c r="T23" s="5" t="s">
        <v>60</v>
      </c>
    </row>
    <row r="24" spans="1:20" ht="15.75">
      <c r="A24" s="22">
        <v>17</v>
      </c>
      <c r="B24" s="22" t="s">
        <v>7</v>
      </c>
      <c r="C24" s="24" t="s">
        <v>28</v>
      </c>
      <c r="D24" s="22" t="s">
        <v>36</v>
      </c>
      <c r="E24" s="22" t="s">
        <v>35</v>
      </c>
      <c r="F24" s="31">
        <v>30000</v>
      </c>
      <c r="G24" s="44"/>
      <c r="H24" s="34">
        <v>25</v>
      </c>
      <c r="I24" s="34">
        <f t="shared" si="1"/>
        <v>861</v>
      </c>
      <c r="J24" s="34">
        <f t="shared" si="2"/>
        <v>2130</v>
      </c>
      <c r="K24" s="34">
        <f t="shared" si="3"/>
        <v>390.00000000000006</v>
      </c>
      <c r="L24" s="34">
        <f t="shared" si="4"/>
        <v>912</v>
      </c>
      <c r="M24" s="41">
        <f t="shared" si="5"/>
        <v>2127</v>
      </c>
      <c r="N24" s="34"/>
      <c r="O24" s="42">
        <f t="shared" si="0"/>
        <v>1773</v>
      </c>
      <c r="P24" s="34">
        <f t="shared" si="8"/>
        <v>1798</v>
      </c>
      <c r="Q24" s="33">
        <f t="shared" si="6"/>
        <v>4647</v>
      </c>
      <c r="R24" s="34">
        <f t="shared" si="7"/>
        <v>28202</v>
      </c>
      <c r="S24" s="43" t="s">
        <v>58</v>
      </c>
      <c r="T24" s="5" t="s">
        <v>60</v>
      </c>
    </row>
    <row r="25" spans="1:20" ht="15.75">
      <c r="A25" s="22">
        <v>18</v>
      </c>
      <c r="B25" s="22" t="s">
        <v>15</v>
      </c>
      <c r="C25" s="24" t="s">
        <v>28</v>
      </c>
      <c r="D25" s="22" t="s">
        <v>10</v>
      </c>
      <c r="E25" s="22" t="s">
        <v>35</v>
      </c>
      <c r="F25" s="31">
        <v>10000</v>
      </c>
      <c r="G25" s="44"/>
      <c r="H25" s="34">
        <v>25</v>
      </c>
      <c r="I25" s="34">
        <f t="shared" si="1"/>
        <v>287</v>
      </c>
      <c r="J25" s="34">
        <f t="shared" si="2"/>
        <v>709.99999999999989</v>
      </c>
      <c r="K25" s="34">
        <f t="shared" si="3"/>
        <v>130</v>
      </c>
      <c r="L25" s="34">
        <f t="shared" si="4"/>
        <v>304</v>
      </c>
      <c r="M25" s="41">
        <f t="shared" si="5"/>
        <v>709</v>
      </c>
      <c r="N25" s="34"/>
      <c r="O25" s="42">
        <f t="shared" si="0"/>
        <v>591</v>
      </c>
      <c r="P25" s="34">
        <f t="shared" si="8"/>
        <v>616</v>
      </c>
      <c r="Q25" s="33">
        <f t="shared" si="6"/>
        <v>1549</v>
      </c>
      <c r="R25" s="34">
        <f t="shared" si="7"/>
        <v>9384</v>
      </c>
      <c r="S25" s="43" t="s">
        <v>58</v>
      </c>
      <c r="T25" s="5" t="s">
        <v>60</v>
      </c>
    </row>
    <row r="26" spans="1:20" ht="15.75">
      <c r="A26" s="22">
        <v>19</v>
      </c>
      <c r="B26" s="22" t="s">
        <v>19</v>
      </c>
      <c r="C26" s="24" t="s">
        <v>28</v>
      </c>
      <c r="D26" s="22" t="s">
        <v>3</v>
      </c>
      <c r="E26" s="22" t="s">
        <v>35</v>
      </c>
      <c r="F26" s="31">
        <v>5448.5</v>
      </c>
      <c r="G26" s="44"/>
      <c r="H26" s="34">
        <v>25</v>
      </c>
      <c r="I26" s="34">
        <f t="shared" si="1"/>
        <v>156.37195</v>
      </c>
      <c r="J26" s="34">
        <f t="shared" si="2"/>
        <v>386.84349999999995</v>
      </c>
      <c r="K26" s="34">
        <f t="shared" si="3"/>
        <v>70.830500000000001</v>
      </c>
      <c r="L26" s="34">
        <f t="shared" si="4"/>
        <v>165.6344</v>
      </c>
      <c r="M26" s="41">
        <f t="shared" si="5"/>
        <v>386.29865000000001</v>
      </c>
      <c r="N26" s="34"/>
      <c r="O26" s="42">
        <f t="shared" si="0"/>
        <v>322.00635</v>
      </c>
      <c r="P26" s="34">
        <f t="shared" si="8"/>
        <v>347.00635</v>
      </c>
      <c r="Q26" s="33">
        <f t="shared" si="6"/>
        <v>843.97264999999993</v>
      </c>
      <c r="R26" s="34">
        <f t="shared" si="7"/>
        <v>5101.4936500000003</v>
      </c>
      <c r="S26" s="43" t="s">
        <v>58</v>
      </c>
      <c r="T26" s="47" t="s">
        <v>61</v>
      </c>
    </row>
    <row r="27" spans="1:20" ht="16.5" thickBot="1">
      <c r="A27" s="1"/>
      <c r="B27" s="3" t="s">
        <v>39</v>
      </c>
      <c r="C27" s="2"/>
      <c r="D27" s="4" t="s">
        <v>38</v>
      </c>
      <c r="E27" s="1"/>
      <c r="F27" s="28">
        <f>SUM(F7:F26)</f>
        <v>324577.40000000002</v>
      </c>
      <c r="G27" s="28">
        <f t="shared" ref="G27:P27" si="9">SUM(G7:G26)</f>
        <v>2296.65</v>
      </c>
      <c r="H27" s="28">
        <f t="shared" si="9"/>
        <v>475</v>
      </c>
      <c r="I27" s="28">
        <f>F27*2.87%-0.01</f>
        <v>9315.3613800000003</v>
      </c>
      <c r="J27" s="28">
        <f>F27*7.1%-1</f>
        <v>23043.9954</v>
      </c>
      <c r="K27" s="28">
        <f>SUM(K8:K26)</f>
        <v>4219.5061999999998</v>
      </c>
      <c r="L27" s="28">
        <f t="shared" si="4"/>
        <v>9867.1529600000013</v>
      </c>
      <c r="M27" s="28">
        <f t="shared" si="5"/>
        <v>23012.537660000002</v>
      </c>
      <c r="N27" s="28">
        <f t="shared" si="9"/>
        <v>0</v>
      </c>
      <c r="O27" s="28">
        <f t="shared" si="9"/>
        <v>19182.52434</v>
      </c>
      <c r="P27" s="28">
        <f t="shared" si="9"/>
        <v>19657.52434</v>
      </c>
      <c r="Q27" s="28">
        <f>SUM(Q8:Q26)</f>
        <v>50277.039260000005</v>
      </c>
      <c r="R27" s="28">
        <f>+F27-G27-H27-I27-L27+0.01</f>
        <v>302623.24566000002</v>
      </c>
      <c r="S27" s="46"/>
    </row>
    <row r="28" spans="1:20" ht="15.75" thickTop="1">
      <c r="A28" s="1"/>
      <c r="B28" s="3"/>
      <c r="C28" s="3"/>
      <c r="D28" s="4"/>
      <c r="E28" s="1"/>
      <c r="F28" s="14"/>
      <c r="G28" s="12"/>
      <c r="H28" s="13"/>
      <c r="I28" s="13"/>
      <c r="J28" s="13"/>
      <c r="K28" s="13"/>
      <c r="L28" s="13"/>
      <c r="M28" s="13"/>
      <c r="N28" s="12"/>
      <c r="O28" s="12"/>
      <c r="P28" s="16"/>
      <c r="Q28" s="16"/>
      <c r="R28" s="16"/>
      <c r="S28" s="12"/>
    </row>
    <row r="29" spans="1:20">
      <c r="A29" s="1"/>
      <c r="B29" s="1"/>
      <c r="C29" s="1"/>
      <c r="D29" s="1"/>
      <c r="E29" s="1"/>
      <c r="F29" s="1"/>
      <c r="G29" s="12"/>
      <c r="H29" s="13"/>
      <c r="I29" s="13"/>
      <c r="J29" s="13"/>
      <c r="K29" s="13"/>
      <c r="L29" s="13"/>
      <c r="M29" s="13"/>
      <c r="N29" s="12"/>
      <c r="O29" s="13"/>
      <c r="P29" s="16"/>
      <c r="Q29" s="16"/>
      <c r="R29" s="16"/>
      <c r="S29" s="12"/>
    </row>
    <row r="30" spans="1:20">
      <c r="A30" s="1"/>
      <c r="B30" s="1"/>
      <c r="C30" s="1"/>
      <c r="D30" s="1"/>
      <c r="E30" s="1"/>
      <c r="F30" s="1"/>
      <c r="G30" s="12"/>
      <c r="H30" s="13"/>
      <c r="I30" s="13"/>
      <c r="J30" s="13"/>
      <c r="K30" s="13"/>
      <c r="L30" s="13"/>
      <c r="M30" s="13"/>
      <c r="N30" s="12"/>
      <c r="O30" s="12"/>
      <c r="P30" s="16"/>
      <c r="Q30" s="16"/>
      <c r="R30" s="16"/>
      <c r="S30" s="12"/>
    </row>
    <row r="31" spans="1:20" ht="16.5">
      <c r="B31" s="48" t="s">
        <v>66</v>
      </c>
      <c r="C31" s="49"/>
      <c r="D31" s="49"/>
      <c r="E31" s="50"/>
      <c r="F31" s="50"/>
      <c r="G31" s="50"/>
      <c r="H31" s="50"/>
      <c r="I31" s="50"/>
      <c r="J31" s="51"/>
      <c r="K31" s="51"/>
      <c r="L31" s="52"/>
      <c r="M31" s="13"/>
      <c r="N31" s="12"/>
      <c r="O31" s="12"/>
      <c r="P31" s="16"/>
      <c r="Q31" s="16"/>
      <c r="R31" s="16"/>
      <c r="S31" s="12"/>
    </row>
    <row r="32" spans="1:20" ht="16.5">
      <c r="B32" s="50" t="s">
        <v>67</v>
      </c>
      <c r="C32" s="49"/>
      <c r="D32" s="49"/>
      <c r="E32" s="50"/>
      <c r="F32" s="50"/>
      <c r="G32" s="50"/>
      <c r="H32" s="50"/>
      <c r="I32" s="50"/>
      <c r="J32" s="51"/>
      <c r="K32" s="51"/>
      <c r="L32" s="50"/>
      <c r="M32" s="13"/>
      <c r="N32" s="12"/>
      <c r="O32" s="12"/>
      <c r="P32" s="16"/>
      <c r="Q32" s="16"/>
      <c r="R32" s="16"/>
      <c r="S32" s="12"/>
    </row>
    <row r="33" spans="2:19" ht="16.5">
      <c r="B33" s="50" t="s">
        <v>68</v>
      </c>
      <c r="C33" s="49"/>
      <c r="D33" s="49"/>
      <c r="E33" s="50"/>
      <c r="F33" s="50"/>
      <c r="G33" s="50"/>
      <c r="H33" s="50"/>
      <c r="I33" s="50"/>
      <c r="J33" s="51"/>
      <c r="K33" s="51"/>
      <c r="L33" s="50"/>
      <c r="M33" s="13"/>
      <c r="N33" s="12"/>
      <c r="O33" s="12"/>
      <c r="P33" s="16"/>
      <c r="Q33" s="16"/>
      <c r="R33" s="16"/>
      <c r="S33" s="12"/>
    </row>
    <row r="34" spans="2:19" ht="16.5">
      <c r="B34" s="50" t="s">
        <v>69</v>
      </c>
      <c r="C34" s="49"/>
      <c r="D34" s="49"/>
      <c r="E34" s="50"/>
      <c r="F34" s="50"/>
      <c r="G34" s="50"/>
      <c r="H34" s="50"/>
      <c r="I34" s="50"/>
      <c r="J34" s="51"/>
      <c r="K34" s="51"/>
      <c r="L34" s="50"/>
      <c r="M34" s="13"/>
      <c r="N34" s="12"/>
      <c r="O34" s="12"/>
      <c r="P34" s="16"/>
      <c r="Q34" s="16"/>
      <c r="R34" s="16"/>
      <c r="S34" s="12"/>
    </row>
    <row r="35" spans="2:19" ht="16.5">
      <c r="B35" s="50" t="s">
        <v>70</v>
      </c>
      <c r="C35" s="49"/>
      <c r="D35" s="49"/>
      <c r="E35" s="50"/>
      <c r="F35" s="50"/>
      <c r="G35" s="50"/>
      <c r="H35" s="50"/>
      <c r="I35" s="50"/>
      <c r="J35" s="51"/>
      <c r="K35" s="51"/>
      <c r="L35" s="50"/>
      <c r="M35" s="13"/>
      <c r="N35" s="12"/>
      <c r="O35" s="12"/>
      <c r="P35" s="16"/>
      <c r="Q35" s="16"/>
      <c r="R35" s="16"/>
      <c r="S35" s="12"/>
    </row>
    <row r="36" spans="2:19" ht="16.5">
      <c r="B36" s="65" t="s">
        <v>71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13"/>
      <c r="N36" s="12"/>
      <c r="O36" s="12"/>
      <c r="P36" s="16"/>
      <c r="Q36" s="16"/>
      <c r="R36" s="16"/>
      <c r="S36" s="12"/>
    </row>
    <row r="37" spans="2:19">
      <c r="G37" s="12"/>
      <c r="H37" s="13"/>
      <c r="I37" s="13"/>
      <c r="J37" s="13"/>
      <c r="K37" s="13"/>
      <c r="L37" s="13"/>
      <c r="M37" s="13"/>
      <c r="N37" s="12"/>
      <c r="O37" s="12"/>
      <c r="P37" s="16"/>
      <c r="Q37" s="16"/>
      <c r="R37" s="16"/>
      <c r="S37" s="12"/>
    </row>
    <row r="38" spans="2:19">
      <c r="G38" s="12"/>
      <c r="H38" s="13"/>
      <c r="I38" s="13"/>
      <c r="J38" s="13"/>
      <c r="K38" s="13"/>
      <c r="L38" s="13"/>
      <c r="M38" s="13"/>
      <c r="N38" s="12"/>
      <c r="O38" s="12"/>
      <c r="P38" s="16"/>
      <c r="Q38" s="16"/>
      <c r="R38" s="16"/>
      <c r="S38" s="12"/>
    </row>
    <row r="39" spans="2:19">
      <c r="G39" s="12"/>
      <c r="H39" s="13"/>
      <c r="I39" s="13"/>
      <c r="J39" s="13"/>
      <c r="K39" s="13"/>
      <c r="L39" s="13"/>
      <c r="M39" s="13"/>
      <c r="N39" s="12"/>
      <c r="O39" s="12"/>
      <c r="P39" s="16"/>
      <c r="Q39" s="16"/>
      <c r="R39" s="16"/>
      <c r="S39" s="12"/>
    </row>
    <row r="40" spans="2:19">
      <c r="G40" s="12"/>
      <c r="H40" s="13"/>
      <c r="I40" s="13"/>
      <c r="J40" s="13"/>
      <c r="K40" s="13"/>
      <c r="L40" s="13"/>
      <c r="M40" s="13"/>
      <c r="N40" s="12"/>
      <c r="O40" s="12"/>
      <c r="P40" s="16"/>
      <c r="Q40" s="16"/>
      <c r="R40" s="16"/>
      <c r="S40" s="12"/>
    </row>
    <row r="41" spans="2:19">
      <c r="G41" s="12"/>
      <c r="H41" s="13"/>
      <c r="I41" s="13"/>
      <c r="J41" s="13"/>
      <c r="K41" s="13"/>
      <c r="L41" s="13"/>
      <c r="M41" s="13"/>
      <c r="N41" s="12"/>
      <c r="O41" s="12"/>
      <c r="P41" s="16"/>
      <c r="Q41" s="16"/>
      <c r="R41" s="16"/>
      <c r="S41" s="12"/>
    </row>
    <row r="42" spans="2:19">
      <c r="G42" s="12"/>
      <c r="H42" s="13"/>
      <c r="I42" s="13"/>
      <c r="J42" s="13"/>
      <c r="K42" s="13"/>
      <c r="L42" s="13"/>
      <c r="M42" s="13"/>
      <c r="N42" s="12"/>
      <c r="O42" s="12"/>
      <c r="P42" s="16"/>
      <c r="Q42" s="16"/>
      <c r="R42" s="16"/>
      <c r="S42" s="12"/>
    </row>
    <row r="43" spans="2:19">
      <c r="G43" s="12"/>
      <c r="H43" s="13"/>
      <c r="I43" s="13"/>
      <c r="J43" s="13"/>
      <c r="K43" s="13"/>
      <c r="L43" s="13"/>
      <c r="M43" s="13"/>
      <c r="N43" s="12"/>
      <c r="O43" s="12"/>
      <c r="P43" s="16"/>
      <c r="Q43" s="16"/>
      <c r="R43" s="16"/>
      <c r="S43" s="12"/>
    </row>
    <row r="44" spans="2:19">
      <c r="G44" s="12"/>
      <c r="H44" s="13"/>
      <c r="I44" s="13"/>
      <c r="J44" s="13"/>
      <c r="K44" s="13"/>
      <c r="L44" s="13"/>
      <c r="M44" s="13"/>
      <c r="N44" s="15"/>
      <c r="O44" s="12"/>
      <c r="P44" s="16"/>
      <c r="Q44" s="16"/>
      <c r="R44" s="16"/>
      <c r="S44" s="12"/>
    </row>
    <row r="45" spans="2:19">
      <c r="G45" s="12"/>
      <c r="H45" s="13"/>
      <c r="I45" s="13"/>
      <c r="J45" s="13"/>
      <c r="K45" s="13"/>
      <c r="L45" s="13"/>
      <c r="M45" s="13"/>
      <c r="N45" s="12"/>
      <c r="O45" s="12"/>
      <c r="P45" s="16"/>
      <c r="Q45" s="16"/>
      <c r="R45" s="16"/>
      <c r="S45" s="12"/>
    </row>
    <row r="46" spans="2:19">
      <c r="G46" s="12"/>
      <c r="H46" s="13"/>
      <c r="I46" s="13"/>
      <c r="J46" s="13"/>
      <c r="K46" s="13"/>
      <c r="L46" s="13"/>
      <c r="M46" s="13"/>
      <c r="N46" s="12"/>
      <c r="O46" s="12"/>
      <c r="P46" s="16"/>
      <c r="Q46" s="16"/>
      <c r="R46" s="16"/>
      <c r="S46" s="12"/>
    </row>
    <row r="47" spans="2:19">
      <c r="G47" s="12"/>
      <c r="H47" s="13"/>
      <c r="I47" s="13"/>
      <c r="J47" s="13"/>
      <c r="K47" s="13"/>
      <c r="L47" s="13"/>
      <c r="M47" s="13"/>
      <c r="N47" s="12"/>
      <c r="O47" s="12"/>
      <c r="P47" s="16"/>
      <c r="Q47" s="16"/>
      <c r="R47" s="16"/>
      <c r="S47" s="12"/>
    </row>
    <row r="48" spans="2:19">
      <c r="G48" s="12"/>
      <c r="H48" s="13"/>
      <c r="I48" s="13"/>
      <c r="J48" s="13"/>
      <c r="K48" s="13"/>
      <c r="L48" s="13"/>
      <c r="M48" s="13"/>
      <c r="N48" s="12"/>
      <c r="O48" s="12"/>
      <c r="P48" s="16"/>
      <c r="Q48" s="16"/>
      <c r="R48" s="16"/>
      <c r="S48" s="12"/>
    </row>
    <row r="49" spans="7:19">
      <c r="G49" s="12"/>
      <c r="H49" s="13"/>
      <c r="I49" s="13"/>
      <c r="J49" s="13"/>
      <c r="K49" s="13"/>
      <c r="L49" s="13"/>
      <c r="M49" s="13"/>
      <c r="N49" s="12"/>
      <c r="O49" s="12"/>
      <c r="P49" s="16"/>
      <c r="Q49" s="16"/>
      <c r="R49" s="16"/>
      <c r="S49" s="12"/>
    </row>
    <row r="50" spans="7:19">
      <c r="G50" s="12"/>
      <c r="H50" s="13"/>
      <c r="I50" s="13"/>
      <c r="J50" s="13"/>
      <c r="K50" s="13"/>
      <c r="L50" s="13"/>
      <c r="M50" s="13"/>
      <c r="N50" s="12"/>
      <c r="O50" s="12"/>
      <c r="P50" s="16"/>
      <c r="Q50" s="16"/>
      <c r="R50" s="16"/>
      <c r="S50" s="12"/>
    </row>
    <row r="51" spans="7:19">
      <c r="G51" s="12"/>
      <c r="H51" s="13"/>
      <c r="I51" s="13"/>
      <c r="J51" s="13"/>
      <c r="K51" s="13"/>
      <c r="L51" s="13"/>
      <c r="M51" s="13"/>
      <c r="N51" s="12"/>
      <c r="O51" s="12"/>
      <c r="P51" s="16"/>
      <c r="Q51" s="16"/>
      <c r="R51" s="16"/>
      <c r="S51" s="12"/>
    </row>
    <row r="52" spans="7:19">
      <c r="G52" s="12"/>
      <c r="H52" s="13"/>
      <c r="I52" s="13"/>
      <c r="J52" s="13"/>
      <c r="K52" s="13"/>
      <c r="L52" s="13"/>
      <c r="M52" s="13"/>
      <c r="N52" s="12"/>
      <c r="O52" s="12"/>
      <c r="P52" s="16"/>
      <c r="Q52" s="16"/>
      <c r="R52" s="16"/>
      <c r="S52" s="12"/>
    </row>
    <row r="53" spans="7:19">
      <c r="G53" s="12"/>
      <c r="H53" s="13"/>
      <c r="I53" s="13"/>
      <c r="J53" s="13"/>
      <c r="K53" s="13"/>
      <c r="L53" s="13"/>
      <c r="M53" s="13"/>
      <c r="N53" s="12"/>
      <c r="O53" s="12"/>
      <c r="P53" s="16"/>
      <c r="Q53" s="16"/>
      <c r="R53" s="16"/>
      <c r="S53" s="12"/>
    </row>
    <row r="54" spans="7:19">
      <c r="G54" s="12"/>
      <c r="H54" s="13"/>
      <c r="I54" s="13"/>
      <c r="J54" s="13"/>
      <c r="K54" s="13"/>
      <c r="L54" s="13"/>
      <c r="M54" s="13"/>
      <c r="N54" s="12"/>
      <c r="O54" s="12"/>
      <c r="P54" s="16"/>
      <c r="Q54" s="16"/>
      <c r="R54" s="16"/>
      <c r="S54" s="12"/>
    </row>
    <row r="55" spans="7:19">
      <c r="G55" s="12"/>
      <c r="H55" s="13"/>
      <c r="I55" s="13"/>
      <c r="J55" s="13"/>
      <c r="K55" s="13"/>
      <c r="L55" s="13"/>
      <c r="M55" s="13"/>
      <c r="N55" s="12"/>
      <c r="O55" s="12"/>
      <c r="P55" s="16"/>
      <c r="Q55" s="16"/>
      <c r="R55" s="16"/>
      <c r="S55" s="12"/>
    </row>
    <row r="56" spans="7:19">
      <c r="G56" s="12"/>
      <c r="H56" s="13"/>
      <c r="I56" s="13"/>
      <c r="J56" s="13"/>
      <c r="K56" s="13"/>
      <c r="L56" s="13"/>
      <c r="M56" s="13"/>
      <c r="N56" s="12"/>
      <c r="O56" s="12"/>
      <c r="P56" s="16"/>
      <c r="Q56" s="16"/>
      <c r="R56" s="16"/>
      <c r="S56" s="12"/>
    </row>
    <row r="57" spans="7:19">
      <c r="G57" s="12"/>
      <c r="H57" s="13"/>
      <c r="I57" s="13"/>
      <c r="J57" s="13"/>
      <c r="K57" s="13"/>
      <c r="L57" s="13"/>
      <c r="M57" s="13"/>
      <c r="N57" s="12"/>
      <c r="O57" s="12"/>
      <c r="P57" s="16"/>
      <c r="Q57" s="16"/>
      <c r="R57" s="16"/>
      <c r="S57" s="12"/>
    </row>
    <row r="58" spans="7:19">
      <c r="G58" s="12"/>
      <c r="H58" s="13"/>
      <c r="I58" s="13"/>
      <c r="J58" s="13"/>
      <c r="K58" s="13"/>
      <c r="L58" s="13"/>
      <c r="M58" s="13"/>
      <c r="N58" s="12"/>
      <c r="O58" s="12"/>
      <c r="P58" s="16"/>
      <c r="Q58" s="16"/>
      <c r="R58" s="16"/>
      <c r="S58" s="12"/>
    </row>
    <row r="59" spans="7:19">
      <c r="G59" s="12"/>
      <c r="H59" s="13"/>
      <c r="I59" s="13"/>
      <c r="J59" s="13"/>
      <c r="K59" s="13"/>
      <c r="L59" s="13"/>
      <c r="M59" s="13"/>
      <c r="N59" s="12"/>
      <c r="O59" s="12"/>
      <c r="P59" s="16"/>
      <c r="Q59" s="16"/>
      <c r="R59" s="16"/>
      <c r="S59" s="12"/>
    </row>
    <row r="60" spans="7:19">
      <c r="G60" s="12"/>
      <c r="H60" s="13"/>
      <c r="I60" s="13"/>
      <c r="J60" s="13"/>
      <c r="K60" s="13"/>
      <c r="L60" s="13"/>
      <c r="M60" s="13"/>
      <c r="N60" s="12"/>
      <c r="O60" s="12"/>
      <c r="P60" s="16"/>
      <c r="Q60" s="16"/>
      <c r="R60" s="16"/>
      <c r="S60" s="12"/>
    </row>
    <row r="61" spans="7:19">
      <c r="G61" s="12"/>
      <c r="H61" s="13"/>
      <c r="I61" s="13"/>
      <c r="J61" s="13"/>
      <c r="K61" s="13"/>
      <c r="L61" s="13"/>
      <c r="M61" s="13"/>
      <c r="N61" s="12"/>
      <c r="O61" s="12"/>
      <c r="P61" s="16"/>
      <c r="Q61" s="16"/>
      <c r="R61" s="16"/>
      <c r="S61" s="12"/>
    </row>
    <row r="62" spans="7:19">
      <c r="G62" s="12"/>
      <c r="H62" s="13"/>
      <c r="I62" s="13"/>
      <c r="J62" s="13"/>
      <c r="K62" s="13"/>
      <c r="L62" s="13"/>
      <c r="M62" s="13"/>
      <c r="N62" s="12"/>
      <c r="O62" s="12"/>
      <c r="P62" s="16"/>
      <c r="Q62" s="16"/>
      <c r="R62" s="16"/>
      <c r="S62" s="12"/>
    </row>
    <row r="63" spans="7:19">
      <c r="G63" s="12"/>
      <c r="H63" s="13"/>
      <c r="I63" s="13"/>
      <c r="J63" s="13"/>
      <c r="K63" s="13"/>
      <c r="L63" s="13"/>
      <c r="M63" s="13"/>
      <c r="N63" s="12"/>
      <c r="O63" s="12"/>
      <c r="P63" s="16"/>
      <c r="Q63" s="16"/>
      <c r="R63" s="16"/>
      <c r="S63" s="12"/>
    </row>
    <row r="64" spans="7:19">
      <c r="G64" s="12"/>
      <c r="H64" s="13"/>
      <c r="I64" s="13"/>
      <c r="J64" s="13"/>
      <c r="K64" s="13"/>
      <c r="L64" s="13"/>
      <c r="M64" s="13"/>
      <c r="N64" s="12"/>
      <c r="O64" s="12"/>
      <c r="P64" s="16"/>
      <c r="Q64" s="16"/>
      <c r="R64" s="16"/>
      <c r="S64" s="12"/>
    </row>
    <row r="65" spans="7:19">
      <c r="G65" s="12"/>
      <c r="H65" s="13"/>
      <c r="I65" s="13"/>
      <c r="J65" s="13"/>
      <c r="K65" s="13"/>
      <c r="L65" s="13"/>
      <c r="M65" s="13"/>
      <c r="N65" s="12"/>
      <c r="O65" s="12"/>
      <c r="P65" s="16"/>
      <c r="Q65" s="16"/>
      <c r="R65" s="16"/>
      <c r="S65" s="12"/>
    </row>
    <row r="66" spans="7:19">
      <c r="G66" s="12"/>
      <c r="H66" s="13"/>
      <c r="I66" s="13"/>
      <c r="J66" s="13"/>
      <c r="K66" s="13"/>
      <c r="L66" s="13"/>
      <c r="M66" s="13"/>
      <c r="N66" s="12"/>
      <c r="O66" s="12"/>
      <c r="P66" s="16"/>
      <c r="Q66" s="16"/>
      <c r="R66" s="16"/>
      <c r="S66" s="12"/>
    </row>
    <row r="67" spans="7:19">
      <c r="G67" s="12"/>
      <c r="H67" s="13"/>
      <c r="I67" s="13"/>
      <c r="J67" s="13"/>
      <c r="K67" s="13"/>
      <c r="L67" s="13"/>
      <c r="M67" s="13"/>
      <c r="N67" s="12"/>
      <c r="O67" s="12"/>
      <c r="P67" s="16"/>
      <c r="Q67" s="16"/>
      <c r="R67" s="16"/>
      <c r="S67" s="12"/>
    </row>
    <row r="68" spans="7:19">
      <c r="G68" s="12"/>
      <c r="H68" s="13"/>
      <c r="I68" s="13"/>
      <c r="J68" s="13"/>
      <c r="K68" s="13"/>
      <c r="L68" s="13"/>
      <c r="M68" s="13"/>
      <c r="N68" s="12"/>
      <c r="O68" s="12"/>
      <c r="P68" s="16"/>
      <c r="Q68" s="16"/>
      <c r="R68" s="16"/>
      <c r="S68" s="12"/>
    </row>
    <row r="69" spans="7:19">
      <c r="G69" s="12"/>
      <c r="H69" s="13"/>
      <c r="I69" s="13"/>
      <c r="J69" s="13"/>
      <c r="K69" s="13"/>
      <c r="L69" s="13"/>
      <c r="M69" s="13"/>
      <c r="N69" s="12"/>
      <c r="O69" s="12"/>
      <c r="P69" s="16"/>
      <c r="Q69" s="16"/>
      <c r="R69" s="16"/>
      <c r="S69" s="12"/>
    </row>
    <row r="70" spans="7:19">
      <c r="G70" s="12"/>
      <c r="H70" s="13"/>
      <c r="I70" s="13"/>
      <c r="J70" s="13"/>
      <c r="K70" s="13"/>
      <c r="L70" s="13"/>
      <c r="M70" s="13"/>
      <c r="N70" s="12"/>
      <c r="O70" s="12"/>
      <c r="P70" s="16"/>
      <c r="Q70" s="16"/>
      <c r="R70" s="16"/>
      <c r="S70" s="12"/>
    </row>
    <row r="71" spans="7:19">
      <c r="G71" s="12"/>
      <c r="H71" s="13"/>
      <c r="I71" s="13"/>
      <c r="J71" s="13"/>
      <c r="K71" s="13"/>
      <c r="L71" s="13"/>
      <c r="M71" s="13"/>
      <c r="N71" s="12"/>
      <c r="O71" s="12"/>
      <c r="P71" s="16"/>
      <c r="Q71" s="16"/>
      <c r="R71" s="16"/>
      <c r="S71" s="12"/>
    </row>
    <row r="72" spans="7:19">
      <c r="G72" s="12"/>
      <c r="H72" s="13"/>
      <c r="I72" s="13"/>
      <c r="J72" s="13"/>
      <c r="K72" s="13"/>
      <c r="L72" s="13"/>
      <c r="M72" s="13"/>
      <c r="N72" s="12"/>
      <c r="O72" s="12"/>
      <c r="P72" s="16"/>
      <c r="Q72" s="16"/>
      <c r="R72" s="16"/>
      <c r="S72" s="12"/>
    </row>
    <row r="73" spans="7:19">
      <c r="G73" s="12"/>
      <c r="H73" s="13"/>
      <c r="I73" s="13"/>
      <c r="J73" s="13"/>
      <c r="K73" s="13"/>
      <c r="L73" s="13"/>
      <c r="M73" s="13"/>
      <c r="N73" s="12"/>
      <c r="O73" s="12"/>
      <c r="P73" s="16"/>
      <c r="Q73" s="16"/>
      <c r="R73" s="16"/>
      <c r="S73" s="12"/>
    </row>
    <row r="74" spans="7:19">
      <c r="G74" s="12"/>
      <c r="H74" s="13"/>
      <c r="I74" s="13"/>
      <c r="J74" s="13"/>
      <c r="K74" s="13"/>
      <c r="L74" s="13"/>
      <c r="M74" s="13"/>
      <c r="N74" s="12"/>
      <c r="O74" s="12"/>
      <c r="P74" s="16"/>
      <c r="Q74" s="16"/>
      <c r="R74" s="16"/>
      <c r="S74" s="12"/>
    </row>
    <row r="75" spans="7:19">
      <c r="G75" s="12"/>
      <c r="H75" s="13"/>
      <c r="I75" s="13"/>
      <c r="J75" s="13"/>
      <c r="K75" s="13"/>
      <c r="L75" s="13"/>
      <c r="M75" s="13"/>
      <c r="N75" s="12"/>
      <c r="O75" s="12"/>
      <c r="P75" s="16"/>
      <c r="Q75" s="16"/>
      <c r="R75" s="16"/>
      <c r="S75" s="12"/>
    </row>
    <row r="76" spans="7:19">
      <c r="G76" s="12"/>
      <c r="H76" s="13"/>
      <c r="I76" s="13"/>
      <c r="J76" s="13"/>
      <c r="K76" s="13"/>
      <c r="L76" s="13"/>
      <c r="M76" s="13"/>
      <c r="N76" s="12"/>
      <c r="O76" s="12"/>
      <c r="P76" s="16"/>
      <c r="Q76" s="16"/>
      <c r="R76" s="16"/>
      <c r="S76" s="12"/>
    </row>
    <row r="77" spans="7:19">
      <c r="G77" s="12"/>
      <c r="H77" s="13"/>
      <c r="I77" s="13"/>
      <c r="J77" s="13"/>
      <c r="K77" s="13"/>
      <c r="L77" s="13"/>
      <c r="M77" s="13"/>
      <c r="N77" s="12"/>
      <c r="O77" s="12"/>
      <c r="P77" s="16"/>
      <c r="Q77" s="16"/>
      <c r="R77" s="16"/>
      <c r="S77" s="12"/>
    </row>
    <row r="78" spans="7:19">
      <c r="G78" s="12"/>
      <c r="H78" s="13"/>
      <c r="I78" s="13"/>
      <c r="J78" s="13"/>
      <c r="K78" s="13"/>
      <c r="L78" s="13"/>
      <c r="M78" s="13"/>
      <c r="N78" s="12"/>
      <c r="O78" s="12"/>
      <c r="P78" s="16"/>
      <c r="Q78" s="16"/>
      <c r="R78" s="16"/>
      <c r="S78" s="12"/>
    </row>
    <row r="79" spans="7:19">
      <c r="G79" s="12"/>
      <c r="H79" s="13"/>
      <c r="I79" s="13"/>
      <c r="J79" s="13"/>
      <c r="K79" s="13"/>
      <c r="L79" s="13"/>
      <c r="M79" s="13"/>
      <c r="N79" s="12"/>
      <c r="O79" s="12"/>
      <c r="P79" s="16"/>
      <c r="Q79" s="16"/>
      <c r="R79" s="16"/>
      <c r="S79" s="12"/>
    </row>
    <row r="80" spans="7:19">
      <c r="G80" s="12"/>
      <c r="H80" s="13"/>
      <c r="I80" s="13"/>
      <c r="J80" s="13"/>
      <c r="K80" s="13"/>
      <c r="L80" s="13"/>
      <c r="M80" s="13"/>
      <c r="N80" s="12"/>
      <c r="O80" s="12"/>
      <c r="P80" s="16"/>
      <c r="Q80" s="16"/>
      <c r="R80" s="16"/>
      <c r="S80" s="12"/>
    </row>
    <row r="81" spans="7:19">
      <c r="G81" s="12"/>
      <c r="H81" s="13"/>
      <c r="I81" s="13"/>
      <c r="J81" s="13"/>
      <c r="K81" s="13"/>
      <c r="L81" s="13"/>
      <c r="M81" s="13"/>
      <c r="N81" s="12"/>
      <c r="O81" s="12"/>
      <c r="P81" s="16"/>
      <c r="Q81" s="16"/>
      <c r="R81" s="16"/>
      <c r="S81" s="12"/>
    </row>
    <row r="82" spans="7:19">
      <c r="G82" s="12"/>
      <c r="H82" s="13"/>
      <c r="I82" s="13"/>
      <c r="J82" s="13"/>
      <c r="K82" s="13"/>
      <c r="L82" s="13"/>
      <c r="M82" s="13"/>
      <c r="N82" s="12"/>
      <c r="O82" s="12"/>
      <c r="P82" s="16"/>
      <c r="Q82" s="16"/>
      <c r="R82" s="16"/>
      <c r="S82" s="12"/>
    </row>
    <row r="83" spans="7:19">
      <c r="G83" s="12"/>
      <c r="H83" s="13"/>
      <c r="I83" s="13"/>
      <c r="J83" s="13"/>
      <c r="K83" s="13"/>
      <c r="L83" s="13"/>
      <c r="M83" s="13"/>
      <c r="N83" s="12"/>
      <c r="O83" s="12"/>
      <c r="P83" s="16"/>
      <c r="Q83" s="16"/>
      <c r="R83" s="16"/>
      <c r="S83" s="12"/>
    </row>
    <row r="84" spans="7:19">
      <c r="G84" s="12"/>
      <c r="H84" s="13"/>
      <c r="I84" s="13"/>
      <c r="J84" s="13"/>
      <c r="K84" s="13"/>
      <c r="L84" s="13"/>
      <c r="M84" s="13"/>
      <c r="N84" s="12"/>
      <c r="O84" s="12"/>
      <c r="P84" s="16"/>
      <c r="Q84" s="16"/>
      <c r="R84" s="16"/>
      <c r="S84" s="12"/>
    </row>
    <row r="85" spans="7:19">
      <c r="G85" s="12"/>
      <c r="H85" s="13"/>
      <c r="I85" s="13"/>
      <c r="J85" s="13"/>
      <c r="K85" s="13"/>
      <c r="L85" s="13"/>
      <c r="M85" s="13"/>
      <c r="N85" s="12"/>
      <c r="O85" s="12"/>
      <c r="P85" s="16"/>
      <c r="Q85" s="16"/>
      <c r="R85" s="16"/>
      <c r="S85" s="12"/>
    </row>
    <row r="86" spans="7:19">
      <c r="G86" s="12"/>
      <c r="H86" s="13"/>
      <c r="I86" s="13"/>
      <c r="J86" s="13"/>
      <c r="K86" s="13"/>
      <c r="L86" s="13"/>
      <c r="M86" s="13"/>
      <c r="N86" s="12"/>
      <c r="O86" s="12"/>
      <c r="P86" s="16"/>
      <c r="Q86" s="16"/>
      <c r="R86" s="16"/>
      <c r="S86" s="12"/>
    </row>
    <row r="87" spans="7:19">
      <c r="G87" s="12"/>
      <c r="H87" s="13"/>
      <c r="I87" s="13"/>
      <c r="J87" s="13"/>
      <c r="K87" s="13"/>
      <c r="L87" s="13"/>
      <c r="M87" s="13"/>
      <c r="N87" s="12"/>
      <c r="O87" s="12"/>
      <c r="P87" s="16"/>
      <c r="Q87" s="16"/>
      <c r="R87" s="16"/>
      <c r="S87" s="12"/>
    </row>
    <row r="88" spans="7:19">
      <c r="G88" s="12"/>
      <c r="H88" s="13"/>
      <c r="I88" s="13"/>
      <c r="J88" s="13"/>
      <c r="K88" s="13"/>
      <c r="L88" s="13"/>
      <c r="M88" s="13"/>
      <c r="N88" s="12"/>
      <c r="O88" s="12"/>
      <c r="P88" s="16"/>
      <c r="Q88" s="16"/>
      <c r="R88" s="16"/>
      <c r="S88" s="12"/>
    </row>
    <row r="89" spans="7:19">
      <c r="G89" s="12"/>
      <c r="H89" s="13"/>
      <c r="I89" s="13"/>
      <c r="J89" s="13"/>
      <c r="K89" s="13"/>
      <c r="L89" s="13"/>
      <c r="M89" s="13"/>
      <c r="N89" s="12"/>
      <c r="O89" s="12"/>
      <c r="P89" s="16"/>
      <c r="Q89" s="16"/>
      <c r="R89" s="16"/>
      <c r="S89" s="12"/>
    </row>
    <row r="90" spans="7:19">
      <c r="G90" s="12"/>
      <c r="H90" s="13"/>
      <c r="I90" s="13"/>
      <c r="J90" s="13"/>
      <c r="K90" s="13"/>
      <c r="L90" s="13"/>
      <c r="M90" s="13"/>
      <c r="N90" s="12"/>
      <c r="O90" s="12"/>
      <c r="P90" s="16"/>
      <c r="Q90" s="16"/>
      <c r="R90" s="16"/>
      <c r="S90" s="12"/>
    </row>
    <row r="91" spans="7:19">
      <c r="G91" s="12"/>
      <c r="H91" s="13"/>
      <c r="I91" s="13"/>
      <c r="J91" s="13"/>
      <c r="K91" s="13"/>
      <c r="L91" s="13"/>
      <c r="M91" s="13"/>
      <c r="N91" s="12"/>
      <c r="O91" s="12"/>
      <c r="P91" s="16"/>
      <c r="Q91" s="16"/>
      <c r="R91" s="16"/>
      <c r="S91" s="12"/>
    </row>
    <row r="92" spans="7:19">
      <c r="G92" s="12"/>
      <c r="H92" s="13"/>
      <c r="I92" s="13"/>
      <c r="J92" s="13"/>
      <c r="K92" s="13"/>
      <c r="L92" s="13"/>
      <c r="M92" s="13"/>
      <c r="N92" s="12"/>
      <c r="O92" s="12"/>
      <c r="P92" s="16"/>
      <c r="Q92" s="16"/>
      <c r="R92" s="16"/>
      <c r="S92" s="12"/>
    </row>
    <row r="93" spans="7:19">
      <c r="G93" s="12"/>
      <c r="H93" s="13"/>
      <c r="I93" s="13"/>
      <c r="J93" s="13"/>
      <c r="K93" s="13"/>
      <c r="L93" s="13"/>
      <c r="M93" s="13"/>
      <c r="N93" s="12"/>
      <c r="O93" s="12"/>
      <c r="P93" s="16"/>
      <c r="Q93" s="16"/>
      <c r="R93" s="16"/>
      <c r="S93" s="12"/>
    </row>
    <row r="94" spans="7:19">
      <c r="G94" s="12"/>
      <c r="H94" s="13"/>
      <c r="I94" s="13"/>
      <c r="J94" s="13"/>
      <c r="K94" s="13"/>
      <c r="L94" s="13"/>
      <c r="M94" s="13"/>
      <c r="N94" s="12"/>
      <c r="O94" s="12"/>
      <c r="P94" s="16"/>
      <c r="Q94" s="16"/>
      <c r="R94" s="16"/>
      <c r="S94" s="12"/>
    </row>
    <row r="95" spans="7:19">
      <c r="G95" s="12"/>
      <c r="H95" s="13"/>
      <c r="I95" s="13"/>
      <c r="J95" s="13"/>
      <c r="K95" s="13"/>
      <c r="L95" s="13"/>
      <c r="M95" s="13"/>
      <c r="N95" s="12"/>
      <c r="O95" s="12"/>
      <c r="P95" s="16"/>
      <c r="Q95" s="16"/>
      <c r="R95" s="16"/>
      <c r="S95" s="12"/>
    </row>
    <row r="96" spans="7:19">
      <c r="G96" s="12"/>
      <c r="H96" s="13"/>
      <c r="I96" s="13"/>
      <c r="J96" s="13"/>
      <c r="K96" s="13"/>
      <c r="L96" s="13"/>
      <c r="M96" s="13"/>
      <c r="N96" s="12"/>
      <c r="O96" s="12"/>
      <c r="P96" s="16"/>
      <c r="Q96" s="16"/>
      <c r="R96" s="16"/>
      <c r="S96" s="12"/>
    </row>
    <row r="97" spans="7:19">
      <c r="G97" s="12"/>
      <c r="H97" s="13"/>
      <c r="I97" s="13"/>
      <c r="J97" s="13"/>
      <c r="K97" s="13"/>
      <c r="L97" s="13"/>
      <c r="M97" s="13"/>
      <c r="N97" s="12"/>
      <c r="O97" s="12"/>
      <c r="P97" s="16"/>
      <c r="Q97" s="16"/>
      <c r="R97" s="16"/>
      <c r="S97" s="12"/>
    </row>
    <row r="98" spans="7:19">
      <c r="G98" s="12"/>
      <c r="H98" s="13"/>
      <c r="I98" s="13"/>
      <c r="J98" s="13"/>
      <c r="K98" s="13"/>
      <c r="L98" s="13"/>
      <c r="M98" s="13"/>
      <c r="N98" s="12"/>
      <c r="O98" s="12"/>
      <c r="P98" s="16"/>
      <c r="Q98" s="16"/>
      <c r="R98" s="16"/>
      <c r="S98" s="12"/>
    </row>
    <row r="99" spans="7:19">
      <c r="G99" s="12"/>
      <c r="H99" s="13"/>
      <c r="I99" s="13"/>
      <c r="J99" s="13"/>
      <c r="K99" s="13"/>
      <c r="L99" s="13"/>
      <c r="M99" s="13"/>
      <c r="N99" s="12"/>
      <c r="O99" s="12"/>
      <c r="P99" s="16"/>
      <c r="Q99" s="16"/>
      <c r="R99" s="16"/>
      <c r="S99" s="12"/>
    </row>
    <row r="100" spans="7:19">
      <c r="G100" s="12"/>
      <c r="H100" s="13"/>
      <c r="I100" s="13"/>
      <c r="J100" s="13"/>
      <c r="K100" s="13"/>
      <c r="L100" s="13"/>
      <c r="M100" s="13"/>
      <c r="N100" s="12"/>
      <c r="O100" s="12"/>
      <c r="P100" s="16"/>
      <c r="Q100" s="16"/>
      <c r="R100" s="16"/>
      <c r="S100" s="12"/>
    </row>
    <row r="101" spans="7:19">
      <c r="G101" s="12"/>
      <c r="H101" s="13"/>
      <c r="I101" s="13"/>
      <c r="J101" s="13"/>
      <c r="K101" s="13"/>
      <c r="L101" s="13"/>
      <c r="M101" s="13"/>
      <c r="N101" s="12"/>
      <c r="O101" s="12"/>
      <c r="P101" s="16"/>
      <c r="Q101" s="16"/>
      <c r="R101" s="16"/>
      <c r="S101" s="12"/>
    </row>
    <row r="102" spans="7:19">
      <c r="G102" s="12"/>
      <c r="H102" s="13"/>
      <c r="I102" s="13"/>
      <c r="J102" s="13"/>
      <c r="K102" s="13"/>
      <c r="L102" s="13"/>
      <c r="M102" s="13"/>
      <c r="N102" s="12"/>
      <c r="O102" s="12"/>
      <c r="P102" s="16"/>
      <c r="Q102" s="16"/>
      <c r="R102" s="16"/>
      <c r="S102" s="12"/>
    </row>
    <row r="103" spans="7:19">
      <c r="G103" s="12"/>
      <c r="H103" s="13"/>
      <c r="I103" s="13"/>
      <c r="J103" s="13"/>
      <c r="K103" s="13"/>
      <c r="L103" s="13"/>
      <c r="M103" s="13"/>
      <c r="N103" s="12"/>
      <c r="O103" s="12"/>
      <c r="P103" s="16"/>
      <c r="Q103" s="16"/>
      <c r="R103" s="16"/>
      <c r="S103" s="12"/>
    </row>
    <row r="104" spans="7:19">
      <c r="G104" s="12"/>
      <c r="H104" s="13"/>
      <c r="I104" s="13"/>
      <c r="J104" s="13"/>
      <c r="K104" s="13"/>
      <c r="L104" s="13"/>
      <c r="M104" s="13"/>
      <c r="N104" s="12"/>
      <c r="O104" s="12"/>
      <c r="P104" s="16"/>
      <c r="Q104" s="16"/>
      <c r="R104" s="16"/>
      <c r="S104" s="12"/>
    </row>
    <row r="105" spans="7:19">
      <c r="G105" s="12"/>
      <c r="H105" s="13"/>
      <c r="I105" s="13"/>
      <c r="J105" s="13"/>
      <c r="K105" s="13"/>
      <c r="L105" s="13"/>
      <c r="M105" s="13"/>
      <c r="N105" s="12"/>
      <c r="O105" s="12"/>
      <c r="P105" s="16"/>
      <c r="Q105" s="16"/>
      <c r="R105" s="16"/>
      <c r="S105" s="12"/>
    </row>
    <row r="106" spans="7:19">
      <c r="G106" s="12"/>
      <c r="H106" s="13"/>
      <c r="I106" s="13"/>
      <c r="J106" s="13"/>
      <c r="K106" s="13"/>
      <c r="L106" s="13"/>
      <c r="M106" s="13"/>
      <c r="N106" s="12"/>
      <c r="O106" s="12"/>
      <c r="P106" s="16"/>
      <c r="Q106" s="16"/>
      <c r="R106" s="16"/>
      <c r="S106" s="12"/>
    </row>
    <row r="107" spans="7:19">
      <c r="G107" s="12"/>
      <c r="H107" s="13"/>
      <c r="I107" s="13"/>
      <c r="J107" s="13"/>
      <c r="K107" s="13"/>
      <c r="L107" s="13"/>
      <c r="M107" s="13"/>
      <c r="N107" s="12"/>
      <c r="O107" s="12"/>
      <c r="P107" s="16"/>
      <c r="Q107" s="16"/>
      <c r="R107" s="16"/>
      <c r="S107" s="12"/>
    </row>
    <row r="108" spans="7:19">
      <c r="G108" s="12"/>
      <c r="H108" s="13"/>
      <c r="I108" s="13"/>
      <c r="J108" s="13"/>
      <c r="K108" s="13"/>
      <c r="L108" s="13"/>
      <c r="M108" s="13"/>
      <c r="N108" s="12"/>
      <c r="O108" s="12"/>
      <c r="P108" s="16"/>
      <c r="Q108" s="16"/>
      <c r="R108" s="16"/>
      <c r="S108" s="12"/>
    </row>
    <row r="109" spans="7:19">
      <c r="G109" s="12"/>
      <c r="H109" s="13"/>
      <c r="I109" s="13"/>
      <c r="J109" s="13"/>
      <c r="K109" s="13"/>
      <c r="L109" s="13"/>
      <c r="M109" s="13"/>
      <c r="N109" s="12"/>
      <c r="O109" s="12"/>
      <c r="P109" s="16"/>
      <c r="Q109" s="16"/>
      <c r="R109" s="16"/>
      <c r="S109" s="12"/>
    </row>
    <row r="110" spans="7:19">
      <c r="G110" s="12"/>
      <c r="H110" s="13"/>
      <c r="I110" s="13"/>
      <c r="J110" s="13"/>
      <c r="K110" s="13"/>
      <c r="L110" s="13"/>
      <c r="M110" s="13"/>
      <c r="N110" s="12"/>
      <c r="O110" s="12"/>
      <c r="P110" s="16"/>
      <c r="Q110" s="16"/>
      <c r="R110" s="16"/>
      <c r="S110" s="12"/>
    </row>
    <row r="111" spans="7:19">
      <c r="G111" s="12"/>
      <c r="H111" s="13"/>
      <c r="I111" s="13"/>
      <c r="J111" s="13"/>
      <c r="K111" s="13"/>
      <c r="L111" s="13"/>
      <c r="M111" s="13"/>
      <c r="N111" s="12"/>
      <c r="O111" s="12"/>
      <c r="P111" s="16"/>
      <c r="Q111" s="16"/>
      <c r="R111" s="16"/>
      <c r="S111" s="12"/>
    </row>
    <row r="112" spans="7:19">
      <c r="G112" s="12"/>
      <c r="H112" s="13"/>
      <c r="I112" s="13"/>
      <c r="J112" s="13"/>
      <c r="K112" s="13"/>
      <c r="L112" s="13"/>
      <c r="M112" s="13"/>
      <c r="N112" s="12"/>
      <c r="O112" s="12"/>
      <c r="P112" s="16"/>
      <c r="Q112" s="16"/>
      <c r="R112" s="16"/>
      <c r="S112" s="12"/>
    </row>
    <row r="113" spans="7:19">
      <c r="G113" s="12"/>
      <c r="H113" s="13"/>
      <c r="I113" s="13"/>
      <c r="J113" s="13"/>
      <c r="K113" s="13"/>
      <c r="L113" s="13"/>
      <c r="M113" s="13"/>
      <c r="N113" s="12"/>
      <c r="O113" s="12"/>
      <c r="P113" s="16"/>
      <c r="Q113" s="16"/>
      <c r="R113" s="16"/>
      <c r="S113" s="12"/>
    </row>
    <row r="114" spans="7:19">
      <c r="G114" s="12"/>
      <c r="H114" s="13"/>
      <c r="I114" s="13"/>
      <c r="J114" s="13"/>
      <c r="K114" s="13"/>
      <c r="L114" s="13"/>
      <c r="M114" s="13"/>
      <c r="N114" s="12"/>
      <c r="O114" s="12"/>
      <c r="P114" s="16"/>
      <c r="Q114" s="16"/>
      <c r="R114" s="16"/>
      <c r="S114" s="12"/>
    </row>
    <row r="115" spans="7:19">
      <c r="G115" s="12"/>
      <c r="H115" s="13"/>
      <c r="I115" s="13"/>
      <c r="J115" s="13"/>
      <c r="K115" s="13"/>
      <c r="L115" s="13"/>
      <c r="M115" s="13"/>
      <c r="N115" s="12"/>
      <c r="O115" s="12"/>
      <c r="P115" s="16"/>
      <c r="Q115" s="16"/>
      <c r="R115" s="16"/>
      <c r="S115" s="12"/>
    </row>
    <row r="116" spans="7:19">
      <c r="G116" s="12"/>
      <c r="H116" s="13"/>
      <c r="I116" s="13"/>
      <c r="J116" s="13"/>
      <c r="K116" s="13"/>
      <c r="L116" s="13"/>
      <c r="M116" s="13"/>
      <c r="N116" s="12"/>
      <c r="O116" s="12"/>
      <c r="P116" s="16"/>
      <c r="Q116" s="16"/>
      <c r="R116" s="16"/>
      <c r="S116" s="12"/>
    </row>
    <row r="117" spans="7:19">
      <c r="G117" s="12"/>
      <c r="H117" s="13"/>
      <c r="I117" s="13"/>
      <c r="J117" s="13"/>
      <c r="K117" s="13"/>
      <c r="L117" s="13"/>
      <c r="M117" s="13"/>
      <c r="N117" s="12"/>
      <c r="O117" s="12"/>
      <c r="P117" s="16"/>
      <c r="Q117" s="16"/>
      <c r="R117" s="16"/>
      <c r="S117" s="12"/>
    </row>
    <row r="118" spans="7:19">
      <c r="G118" s="12"/>
      <c r="H118" s="13"/>
      <c r="I118" s="13"/>
      <c r="J118" s="13"/>
      <c r="K118" s="13"/>
      <c r="L118" s="13"/>
      <c r="M118" s="13"/>
      <c r="N118" s="12"/>
      <c r="O118" s="12"/>
      <c r="P118" s="16"/>
      <c r="Q118" s="16"/>
      <c r="R118" s="16"/>
      <c r="S118" s="12"/>
    </row>
    <row r="119" spans="7:19">
      <c r="G119" s="12"/>
      <c r="H119" s="13"/>
      <c r="I119" s="13"/>
      <c r="J119" s="13"/>
      <c r="K119" s="13"/>
      <c r="L119" s="13"/>
      <c r="M119" s="13"/>
      <c r="N119" s="12"/>
      <c r="O119" s="12"/>
      <c r="P119" s="16"/>
      <c r="Q119" s="16"/>
      <c r="R119" s="16"/>
      <c r="S119" s="12"/>
    </row>
    <row r="120" spans="7:19">
      <c r="G120" s="12"/>
      <c r="H120" s="13"/>
      <c r="I120" s="13"/>
      <c r="J120" s="13"/>
      <c r="K120" s="13"/>
      <c r="L120" s="13"/>
      <c r="M120" s="13"/>
      <c r="N120" s="12"/>
      <c r="O120" s="12"/>
      <c r="P120" s="16"/>
      <c r="Q120" s="16"/>
      <c r="R120" s="16"/>
      <c r="S120" s="12"/>
    </row>
    <row r="121" spans="7:19">
      <c r="G121" s="12"/>
      <c r="H121" s="13"/>
      <c r="I121" s="13"/>
      <c r="J121" s="13"/>
      <c r="K121" s="13"/>
      <c r="L121" s="13"/>
      <c r="M121" s="13"/>
      <c r="N121" s="12"/>
      <c r="O121" s="12"/>
      <c r="P121" s="16"/>
      <c r="Q121" s="16"/>
      <c r="R121" s="16"/>
      <c r="S121" s="12"/>
    </row>
    <row r="122" spans="7:19">
      <c r="G122" s="12"/>
      <c r="H122" s="13"/>
      <c r="I122" s="13"/>
      <c r="J122" s="13"/>
      <c r="K122" s="13"/>
      <c r="L122" s="13"/>
      <c r="M122" s="13"/>
      <c r="N122" s="13"/>
      <c r="O122" s="12"/>
      <c r="P122" s="16"/>
      <c r="Q122" s="16"/>
      <c r="R122" s="16"/>
      <c r="S122" s="12"/>
    </row>
    <row r="123" spans="7:19">
      <c r="G123" s="12"/>
      <c r="H123" s="13"/>
      <c r="I123" s="13"/>
      <c r="J123" s="13"/>
      <c r="K123" s="13"/>
      <c r="L123" s="13"/>
      <c r="M123" s="13"/>
      <c r="N123" s="13"/>
      <c r="O123" s="12"/>
      <c r="P123" s="16"/>
      <c r="Q123" s="16"/>
      <c r="R123" s="16"/>
      <c r="S123" s="12"/>
    </row>
    <row r="124" spans="7:19">
      <c r="G124" s="12"/>
      <c r="H124" s="13"/>
      <c r="I124" s="13"/>
      <c r="J124" s="13"/>
      <c r="K124" s="13"/>
      <c r="L124" s="13"/>
      <c r="M124" s="13"/>
      <c r="N124" s="13"/>
      <c r="O124" s="12"/>
      <c r="P124" s="16"/>
      <c r="Q124" s="16"/>
      <c r="R124" s="16"/>
      <c r="S124" s="12"/>
    </row>
    <row r="125" spans="7:19">
      <c r="G125" s="12"/>
      <c r="H125" s="13"/>
      <c r="I125" s="13"/>
      <c r="J125" s="13"/>
      <c r="K125" s="13"/>
      <c r="L125" s="13"/>
      <c r="M125" s="13"/>
      <c r="N125" s="13"/>
      <c r="O125" s="12"/>
      <c r="P125" s="16"/>
      <c r="Q125" s="16"/>
      <c r="R125" s="16"/>
      <c r="S125" s="12"/>
    </row>
    <row r="126" spans="7:19">
      <c r="G126" s="12"/>
      <c r="H126" s="13"/>
      <c r="I126" s="13"/>
      <c r="J126" s="13"/>
      <c r="K126" s="13"/>
      <c r="L126" s="13"/>
      <c r="M126" s="13"/>
      <c r="N126" s="13"/>
      <c r="O126" s="12"/>
      <c r="P126" s="16"/>
      <c r="Q126" s="16"/>
      <c r="R126" s="16"/>
      <c r="S126" s="12"/>
    </row>
    <row r="127" spans="7:19">
      <c r="G127" s="12"/>
      <c r="H127" s="13"/>
      <c r="I127" s="13"/>
      <c r="J127" s="13"/>
      <c r="K127" s="13"/>
      <c r="L127" s="13"/>
      <c r="M127" s="13"/>
      <c r="N127" s="13"/>
      <c r="O127" s="12"/>
      <c r="P127" s="16"/>
      <c r="Q127" s="16"/>
      <c r="R127" s="16"/>
      <c r="S127" s="12"/>
    </row>
    <row r="128" spans="7:19">
      <c r="G128" s="12"/>
      <c r="H128" s="13"/>
      <c r="I128" s="13"/>
      <c r="J128" s="13"/>
      <c r="K128" s="13"/>
      <c r="L128" s="13"/>
      <c r="M128" s="13"/>
      <c r="N128" s="13"/>
      <c r="O128" s="12"/>
      <c r="P128" s="16"/>
      <c r="Q128" s="16"/>
      <c r="R128" s="16"/>
      <c r="S128" s="12"/>
    </row>
    <row r="129" spans="7:19">
      <c r="G129" s="12"/>
      <c r="H129" s="13"/>
      <c r="I129" s="13"/>
      <c r="J129" s="13"/>
      <c r="K129" s="13"/>
      <c r="L129" s="13"/>
      <c r="M129" s="13"/>
      <c r="N129" s="12"/>
      <c r="O129" s="12"/>
      <c r="P129" s="16"/>
      <c r="Q129" s="16"/>
      <c r="R129" s="16"/>
      <c r="S129" s="12"/>
    </row>
    <row r="130" spans="7:19">
      <c r="G130" s="12"/>
      <c r="H130" s="13"/>
      <c r="I130" s="13"/>
      <c r="J130" s="13"/>
      <c r="K130" s="13"/>
      <c r="L130" s="13"/>
      <c r="M130" s="13"/>
      <c r="N130" s="12"/>
      <c r="O130" s="12"/>
      <c r="P130" s="16"/>
      <c r="Q130" s="16"/>
      <c r="R130" s="16"/>
      <c r="S130" s="12"/>
    </row>
    <row r="131" spans="7:19">
      <c r="G131" s="12"/>
      <c r="H131" s="13"/>
      <c r="I131" s="13"/>
      <c r="J131" s="13"/>
      <c r="K131" s="13"/>
      <c r="L131" s="13"/>
      <c r="M131" s="13"/>
      <c r="N131" s="12"/>
      <c r="O131" s="12"/>
      <c r="P131" s="16"/>
      <c r="Q131" s="16"/>
      <c r="R131" s="16"/>
      <c r="S131" s="12"/>
    </row>
    <row r="132" spans="7:19">
      <c r="G132" s="12"/>
      <c r="H132" s="13"/>
      <c r="I132" s="13"/>
      <c r="J132" s="13"/>
      <c r="K132" s="13"/>
      <c r="L132" s="13"/>
      <c r="M132" s="13"/>
      <c r="N132" s="12"/>
      <c r="O132" s="12"/>
      <c r="P132" s="16"/>
      <c r="Q132" s="16"/>
      <c r="R132" s="16"/>
      <c r="S132" s="12"/>
    </row>
    <row r="133" spans="7:19">
      <c r="G133" s="12"/>
      <c r="H133" s="13"/>
      <c r="I133" s="13"/>
      <c r="J133" s="13"/>
      <c r="K133" s="13"/>
      <c r="L133" s="13"/>
      <c r="M133" s="13"/>
      <c r="N133" s="12"/>
      <c r="O133" s="12"/>
      <c r="P133" s="16"/>
      <c r="Q133" s="16"/>
      <c r="R133" s="16"/>
      <c r="S133" s="12"/>
    </row>
    <row r="134" spans="7:19">
      <c r="G134" s="12"/>
      <c r="H134" s="13"/>
      <c r="I134" s="13"/>
      <c r="J134" s="13"/>
      <c r="K134" s="13"/>
      <c r="L134" s="13"/>
      <c r="M134" s="13"/>
      <c r="N134" s="12"/>
      <c r="O134" s="12"/>
      <c r="P134" s="16"/>
      <c r="Q134" s="16"/>
      <c r="R134" s="16"/>
      <c r="S134" s="12"/>
    </row>
    <row r="135" spans="7:19">
      <c r="G135" s="12"/>
      <c r="H135" s="13"/>
      <c r="I135" s="13"/>
      <c r="J135" s="13"/>
      <c r="K135" s="13"/>
      <c r="L135" s="13"/>
      <c r="M135" s="13"/>
      <c r="N135" s="12"/>
      <c r="O135" s="12"/>
      <c r="P135" s="16"/>
      <c r="Q135" s="16"/>
      <c r="R135" s="16"/>
      <c r="S135" s="12"/>
    </row>
    <row r="136" spans="7:19">
      <c r="G136" s="12"/>
      <c r="H136" s="13"/>
      <c r="I136" s="13"/>
      <c r="J136" s="13"/>
      <c r="K136" s="13"/>
      <c r="L136" s="13"/>
      <c r="M136" s="13"/>
      <c r="N136" s="12"/>
      <c r="O136" s="12"/>
      <c r="P136" s="16"/>
      <c r="Q136" s="16"/>
      <c r="R136" s="16"/>
      <c r="S136" s="12"/>
    </row>
    <row r="137" spans="7:19">
      <c r="G137" s="12"/>
      <c r="H137" s="13"/>
      <c r="I137" s="13"/>
      <c r="J137" s="13"/>
      <c r="K137" s="13"/>
      <c r="L137" s="13"/>
      <c r="M137" s="13"/>
      <c r="N137" s="12"/>
      <c r="O137" s="12"/>
      <c r="P137" s="16"/>
      <c r="Q137" s="16"/>
      <c r="R137" s="16"/>
      <c r="S137" s="12"/>
    </row>
    <row r="138" spans="7:19">
      <c r="G138" s="12"/>
      <c r="H138" s="13"/>
      <c r="I138" s="13"/>
      <c r="J138" s="13"/>
      <c r="K138" s="13"/>
      <c r="L138" s="13"/>
      <c r="M138" s="13"/>
      <c r="N138" s="16"/>
      <c r="O138" s="12"/>
      <c r="P138" s="16"/>
      <c r="Q138" s="16"/>
      <c r="R138" s="16"/>
      <c r="S138" s="12"/>
    </row>
    <row r="139" spans="7:19">
      <c r="G139" s="12"/>
      <c r="H139" s="13"/>
      <c r="I139" s="13"/>
      <c r="J139" s="13"/>
      <c r="K139" s="13"/>
      <c r="L139" s="13"/>
      <c r="M139" s="13"/>
      <c r="N139" s="12"/>
      <c r="O139" s="12"/>
      <c r="P139" s="16"/>
      <c r="Q139" s="16"/>
      <c r="R139" s="16"/>
      <c r="S139" s="12"/>
    </row>
    <row r="140" spans="7:19">
      <c r="G140" s="12"/>
      <c r="H140" s="13"/>
      <c r="I140" s="13"/>
      <c r="J140" s="13"/>
      <c r="K140" s="13"/>
      <c r="L140" s="13"/>
      <c r="M140" s="13"/>
      <c r="N140" s="12"/>
      <c r="O140" s="12"/>
      <c r="P140" s="16"/>
      <c r="Q140" s="16"/>
      <c r="R140" s="16"/>
      <c r="S140" s="12"/>
    </row>
    <row r="141" spans="7:19">
      <c r="G141" s="12"/>
      <c r="H141" s="13"/>
      <c r="I141" s="13"/>
      <c r="J141" s="13"/>
      <c r="K141" s="13"/>
      <c r="L141" s="13"/>
      <c r="M141" s="13"/>
      <c r="N141" s="12"/>
      <c r="O141" s="12"/>
      <c r="P141" s="16"/>
      <c r="Q141" s="16"/>
      <c r="R141" s="16"/>
      <c r="S141" s="12"/>
    </row>
    <row r="142" spans="7:19">
      <c r="G142" s="12"/>
      <c r="H142" s="13"/>
      <c r="I142" s="13"/>
      <c r="J142" s="13"/>
      <c r="K142" s="13"/>
      <c r="L142" s="13"/>
      <c r="M142" s="13"/>
      <c r="N142" s="12"/>
      <c r="O142" s="12"/>
      <c r="P142" s="16"/>
      <c r="Q142" s="16"/>
      <c r="R142" s="16"/>
      <c r="S142" s="12"/>
    </row>
    <row r="143" spans="7:19">
      <c r="G143" s="12"/>
      <c r="H143" s="13"/>
      <c r="I143" s="13"/>
      <c r="J143" s="13"/>
      <c r="K143" s="13"/>
      <c r="L143" s="13"/>
      <c r="M143" s="13"/>
      <c r="N143" s="12"/>
      <c r="O143" s="12"/>
      <c r="P143" s="16"/>
      <c r="Q143" s="16"/>
      <c r="R143" s="16"/>
      <c r="S143" s="12"/>
    </row>
    <row r="144" spans="7:19">
      <c r="G144" s="12"/>
      <c r="H144" s="13"/>
      <c r="I144" s="13"/>
      <c r="J144" s="13"/>
      <c r="K144" s="13"/>
      <c r="L144" s="13"/>
      <c r="M144" s="13"/>
      <c r="N144" s="12"/>
      <c r="O144" s="12"/>
      <c r="P144" s="16"/>
      <c r="Q144" s="16"/>
      <c r="R144" s="16"/>
      <c r="S144" s="12"/>
    </row>
    <row r="145" spans="7:19">
      <c r="G145" s="12"/>
      <c r="H145" s="13"/>
      <c r="I145" s="13"/>
      <c r="J145" s="13"/>
      <c r="K145" s="13"/>
      <c r="L145" s="13"/>
      <c r="M145" s="13"/>
      <c r="N145" s="12"/>
      <c r="O145" s="12"/>
      <c r="P145" s="16"/>
      <c r="Q145" s="16"/>
      <c r="R145" s="16"/>
      <c r="S145" s="12"/>
    </row>
    <row r="146" spans="7:19">
      <c r="G146" s="12"/>
      <c r="H146" s="13"/>
      <c r="I146" s="13"/>
      <c r="J146" s="13"/>
      <c r="K146" s="13"/>
      <c r="L146" s="13"/>
      <c r="M146" s="13"/>
      <c r="N146" s="12"/>
      <c r="O146" s="12"/>
      <c r="P146" s="16"/>
      <c r="Q146" s="16"/>
      <c r="R146" s="16"/>
      <c r="S146" s="12"/>
    </row>
    <row r="147" spans="7:19">
      <c r="G147" s="12"/>
      <c r="H147" s="13"/>
      <c r="I147" s="13"/>
      <c r="J147" s="13"/>
      <c r="K147" s="13"/>
      <c r="L147" s="13"/>
      <c r="M147" s="13"/>
      <c r="N147" s="12"/>
      <c r="O147" s="12"/>
      <c r="P147" s="16"/>
      <c r="Q147" s="16"/>
      <c r="R147" s="16"/>
      <c r="S147" s="12"/>
    </row>
    <row r="148" spans="7:19">
      <c r="G148" s="12"/>
      <c r="H148" s="13"/>
      <c r="I148" s="13"/>
      <c r="J148" s="13"/>
      <c r="K148" s="13"/>
      <c r="L148" s="13"/>
      <c r="M148" s="13"/>
      <c r="N148" s="12"/>
      <c r="O148" s="12"/>
      <c r="P148" s="16"/>
      <c r="Q148" s="16"/>
      <c r="R148" s="16"/>
      <c r="S148" s="12"/>
    </row>
    <row r="149" spans="7:19">
      <c r="G149" s="12"/>
      <c r="H149" s="13"/>
      <c r="I149" s="13"/>
      <c r="J149" s="13"/>
      <c r="K149" s="13"/>
      <c r="L149" s="13"/>
      <c r="M149" s="13"/>
      <c r="N149" s="12"/>
      <c r="O149" s="12"/>
      <c r="P149" s="16"/>
      <c r="Q149" s="16"/>
      <c r="R149" s="16"/>
      <c r="S149" s="12"/>
    </row>
    <row r="150" spans="7:19">
      <c r="G150" s="12"/>
      <c r="H150" s="13"/>
      <c r="I150" s="13"/>
      <c r="J150" s="13"/>
      <c r="K150" s="13"/>
      <c r="L150" s="13"/>
      <c r="M150" s="13"/>
      <c r="N150" s="12"/>
      <c r="O150" s="12"/>
      <c r="P150" s="16"/>
      <c r="Q150" s="16"/>
      <c r="R150" s="16"/>
      <c r="S150" s="12"/>
    </row>
    <row r="151" spans="7:19">
      <c r="G151" s="12"/>
      <c r="H151" s="13"/>
      <c r="I151" s="13"/>
      <c r="J151" s="13"/>
      <c r="K151" s="13"/>
      <c r="L151" s="13"/>
      <c r="M151" s="13"/>
      <c r="N151" s="12"/>
      <c r="O151" s="12"/>
      <c r="P151" s="16"/>
      <c r="Q151" s="16"/>
      <c r="R151" s="16"/>
      <c r="S151" s="12"/>
    </row>
    <row r="152" spans="7:19">
      <c r="G152" s="12"/>
      <c r="H152" s="13"/>
      <c r="I152" s="13"/>
      <c r="J152" s="13"/>
      <c r="K152" s="13"/>
      <c r="L152" s="13"/>
      <c r="M152" s="13"/>
      <c r="N152" s="12"/>
      <c r="O152" s="12"/>
      <c r="P152" s="16"/>
      <c r="Q152" s="16"/>
      <c r="R152" s="16"/>
      <c r="S152" s="12"/>
    </row>
    <row r="153" spans="7:19">
      <c r="G153" s="12"/>
      <c r="H153" s="13"/>
      <c r="I153" s="13"/>
      <c r="J153" s="13"/>
      <c r="K153" s="13"/>
      <c r="L153" s="13"/>
      <c r="M153" s="13"/>
      <c r="N153" s="12"/>
      <c r="O153" s="12"/>
    </row>
    <row r="154" spans="7:19">
      <c r="G154" s="12"/>
      <c r="H154" s="13"/>
      <c r="I154" s="13"/>
      <c r="J154" s="13"/>
      <c r="K154" s="13"/>
      <c r="L154" s="13"/>
      <c r="M154" s="13"/>
      <c r="N154" s="12"/>
      <c r="O154" s="12"/>
    </row>
    <row r="155" spans="7:19">
      <c r="G155" s="12"/>
      <c r="H155" s="13"/>
      <c r="I155" s="13"/>
      <c r="J155" s="13"/>
      <c r="K155" s="13"/>
      <c r="L155" s="13"/>
      <c r="M155" s="13"/>
      <c r="N155" s="15"/>
      <c r="O155" s="12"/>
    </row>
    <row r="156" spans="7:19">
      <c r="G156" s="12"/>
      <c r="H156" s="13"/>
      <c r="I156" s="13"/>
      <c r="J156" s="13"/>
      <c r="K156" s="13"/>
      <c r="L156" s="13"/>
      <c r="M156" s="13"/>
      <c r="N156" s="12"/>
      <c r="O156" s="12"/>
    </row>
    <row r="157" spans="7:19">
      <c r="G157" s="12"/>
      <c r="H157" s="13"/>
      <c r="I157" s="13"/>
      <c r="J157" s="13"/>
      <c r="K157" s="13"/>
      <c r="L157" s="13"/>
      <c r="M157" s="13"/>
      <c r="N157" s="12"/>
      <c r="O157" s="12"/>
    </row>
    <row r="158" spans="7:19">
      <c r="G158" s="12"/>
      <c r="H158" s="13"/>
      <c r="I158" s="13"/>
      <c r="J158" s="13"/>
      <c r="K158" s="13"/>
      <c r="L158" s="13"/>
      <c r="M158" s="13"/>
      <c r="N158" s="16"/>
      <c r="O158" s="12"/>
    </row>
    <row r="159" spans="7:19">
      <c r="G159" s="12"/>
      <c r="H159" s="13"/>
      <c r="I159" s="13"/>
      <c r="J159" s="13"/>
      <c r="K159" s="13"/>
      <c r="L159" s="13"/>
      <c r="M159" s="13"/>
      <c r="N159" s="12"/>
      <c r="O159" s="12"/>
    </row>
    <row r="160" spans="7:19">
      <c r="G160" s="12"/>
      <c r="H160" s="13"/>
      <c r="I160" s="13"/>
      <c r="J160" s="13"/>
      <c r="K160" s="13"/>
      <c r="L160" s="13"/>
      <c r="M160" s="13"/>
      <c r="N160" s="12"/>
      <c r="O160" s="12"/>
    </row>
    <row r="161" spans="7:15">
      <c r="G161" s="12"/>
      <c r="H161" s="13"/>
      <c r="I161" s="13"/>
      <c r="J161" s="13"/>
      <c r="K161" s="13"/>
      <c r="L161" s="13"/>
      <c r="M161" s="13"/>
      <c r="N161" s="12"/>
      <c r="O161" s="12"/>
    </row>
    <row r="162" spans="7:15">
      <c r="G162" s="12"/>
      <c r="H162" s="13"/>
      <c r="I162" s="13"/>
      <c r="J162" s="13"/>
      <c r="K162" s="13"/>
      <c r="L162" s="13"/>
      <c r="M162" s="13"/>
      <c r="N162" s="12"/>
      <c r="O162" s="12"/>
    </row>
    <row r="163" spans="7:15">
      <c r="G163" s="12"/>
      <c r="H163" s="13"/>
      <c r="I163" s="13"/>
      <c r="J163" s="13"/>
      <c r="K163" s="13"/>
      <c r="L163" s="13"/>
      <c r="M163" s="13"/>
      <c r="N163" s="12"/>
      <c r="O163" s="12"/>
    </row>
    <row r="164" spans="7:15">
      <c r="G164" s="12"/>
      <c r="H164" s="13"/>
      <c r="I164" s="13"/>
      <c r="J164" s="13"/>
      <c r="K164" s="13"/>
      <c r="L164" s="13"/>
      <c r="M164" s="13"/>
      <c r="N164" s="12"/>
      <c r="O164" s="12"/>
    </row>
    <row r="165" spans="7:15">
      <c r="G165" s="12"/>
      <c r="H165" s="13"/>
      <c r="I165" s="13"/>
      <c r="J165" s="13"/>
      <c r="K165" s="13"/>
      <c r="L165" s="13"/>
      <c r="M165" s="13"/>
      <c r="N165" s="12"/>
      <c r="O165" s="12"/>
    </row>
    <row r="166" spans="7:15">
      <c r="G166" s="12"/>
      <c r="H166" s="13"/>
      <c r="I166" s="13"/>
      <c r="J166" s="13"/>
      <c r="K166" s="13"/>
      <c r="L166" s="13"/>
      <c r="M166" s="13"/>
      <c r="N166" s="12"/>
      <c r="O166" s="12"/>
    </row>
    <row r="167" spans="7:15">
      <c r="G167" s="12"/>
      <c r="H167" s="13"/>
      <c r="I167" s="13"/>
      <c r="J167" s="13"/>
      <c r="K167" s="13"/>
      <c r="L167" s="13"/>
      <c r="M167" s="13"/>
      <c r="N167" s="12"/>
      <c r="O167" s="12"/>
    </row>
    <row r="168" spans="7:15">
      <c r="G168" s="12"/>
      <c r="H168" s="13"/>
      <c r="I168" s="13"/>
      <c r="J168" s="13"/>
      <c r="K168" s="13"/>
      <c r="L168" s="13"/>
      <c r="M168" s="13"/>
      <c r="N168" s="12"/>
      <c r="O168" s="12"/>
    </row>
    <row r="169" spans="7:15">
      <c r="G169" s="12"/>
      <c r="H169" s="13"/>
      <c r="I169" s="13"/>
      <c r="J169" s="13"/>
      <c r="K169" s="13"/>
      <c r="L169" s="13"/>
      <c r="M169" s="13"/>
      <c r="N169" s="12"/>
      <c r="O169" s="12"/>
    </row>
    <row r="170" spans="7:15">
      <c r="G170" s="12"/>
      <c r="H170" s="13"/>
      <c r="I170" s="13"/>
      <c r="J170" s="13"/>
      <c r="K170" s="13"/>
      <c r="L170" s="13"/>
      <c r="M170" s="13"/>
      <c r="N170" s="12"/>
      <c r="O170" s="12"/>
    </row>
    <row r="171" spans="7:15">
      <c r="G171" s="12"/>
      <c r="H171" s="13"/>
      <c r="I171" s="13"/>
      <c r="J171" s="13"/>
      <c r="K171" s="13"/>
      <c r="L171" s="13"/>
      <c r="M171" s="13"/>
      <c r="N171" s="12"/>
      <c r="O171" s="12"/>
    </row>
    <row r="172" spans="7:15">
      <c r="G172" s="12"/>
      <c r="H172" s="13"/>
      <c r="I172" s="13"/>
      <c r="J172" s="13"/>
      <c r="K172" s="13"/>
      <c r="L172" s="13"/>
      <c r="M172" s="13"/>
      <c r="N172" s="12"/>
      <c r="O172" s="12"/>
    </row>
    <row r="173" spans="7:15">
      <c r="G173" s="12"/>
      <c r="H173" s="13"/>
      <c r="I173" s="13"/>
      <c r="J173" s="13"/>
      <c r="K173" s="13"/>
      <c r="L173" s="13"/>
      <c r="M173" s="13"/>
      <c r="N173" s="12"/>
      <c r="O173" s="12"/>
    </row>
    <row r="174" spans="7:15">
      <c r="G174" s="12"/>
      <c r="H174" s="13"/>
      <c r="I174" s="13"/>
      <c r="J174" s="13"/>
      <c r="K174" s="13"/>
      <c r="L174" s="13"/>
      <c r="M174" s="13"/>
      <c r="N174" s="12"/>
      <c r="O174" s="12"/>
    </row>
    <row r="175" spans="7:15">
      <c r="G175" s="12"/>
      <c r="H175" s="13"/>
      <c r="I175" s="13"/>
      <c r="J175" s="13"/>
      <c r="K175" s="13"/>
      <c r="L175" s="13"/>
      <c r="M175" s="13"/>
      <c r="N175" s="12"/>
      <c r="O175" s="12"/>
    </row>
    <row r="176" spans="7:15">
      <c r="G176" s="12"/>
      <c r="H176" s="13"/>
      <c r="I176" s="13"/>
      <c r="J176" s="13"/>
      <c r="K176" s="13"/>
      <c r="L176" s="13"/>
      <c r="M176" s="13"/>
      <c r="N176" s="16"/>
      <c r="O176" s="12"/>
    </row>
    <row r="177" spans="7:15">
      <c r="G177" s="12"/>
      <c r="H177" s="13"/>
      <c r="I177" s="13"/>
      <c r="J177" s="13"/>
      <c r="K177" s="13"/>
      <c r="L177" s="13"/>
      <c r="M177" s="13"/>
      <c r="N177" s="12"/>
      <c r="O177" s="12"/>
    </row>
    <row r="178" spans="7:15">
      <c r="G178" s="12"/>
      <c r="H178" s="13"/>
      <c r="I178" s="13"/>
      <c r="J178" s="13"/>
      <c r="K178" s="13"/>
      <c r="L178" s="13"/>
      <c r="M178" s="13"/>
      <c r="N178" s="12"/>
      <c r="O178" s="12"/>
    </row>
    <row r="179" spans="7:15">
      <c r="G179" s="12"/>
      <c r="H179" s="13"/>
      <c r="I179" s="13"/>
      <c r="J179" s="13"/>
      <c r="K179" s="13"/>
      <c r="L179" s="13"/>
      <c r="M179" s="13"/>
      <c r="N179" s="12"/>
      <c r="O179" s="12"/>
    </row>
    <row r="180" spans="7:15">
      <c r="G180" s="12"/>
      <c r="H180" s="13"/>
      <c r="I180" s="13"/>
      <c r="J180" s="13"/>
      <c r="K180" s="13"/>
      <c r="L180" s="13"/>
      <c r="M180" s="13"/>
      <c r="N180" s="12"/>
      <c r="O180" s="12"/>
    </row>
    <row r="181" spans="7:15">
      <c r="G181" s="12"/>
      <c r="H181" s="13"/>
      <c r="I181" s="13"/>
      <c r="J181" s="13"/>
      <c r="K181" s="13"/>
      <c r="L181" s="13"/>
      <c r="M181" s="13"/>
      <c r="N181" s="12"/>
      <c r="O181" s="12"/>
    </row>
    <row r="182" spans="7:15">
      <c r="G182" s="12"/>
      <c r="H182" s="13"/>
      <c r="I182" s="13"/>
      <c r="J182" s="13"/>
      <c r="K182" s="13"/>
      <c r="L182" s="13"/>
      <c r="M182" s="13"/>
      <c r="N182" s="12"/>
      <c r="O182" s="12"/>
    </row>
    <row r="183" spans="7:15">
      <c r="G183" s="12"/>
      <c r="H183" s="13"/>
      <c r="I183" s="13"/>
      <c r="J183" s="13"/>
      <c r="K183" s="13"/>
      <c r="L183" s="13"/>
      <c r="M183" s="13"/>
      <c r="N183" s="12"/>
      <c r="O183" s="12"/>
    </row>
    <row r="184" spans="7:15">
      <c r="G184" s="12"/>
      <c r="H184" s="13"/>
      <c r="I184" s="13"/>
      <c r="J184" s="13"/>
      <c r="K184" s="13"/>
      <c r="L184" s="13"/>
      <c r="M184" s="13"/>
      <c r="N184" s="12"/>
      <c r="O184" s="12"/>
    </row>
    <row r="185" spans="7:15">
      <c r="G185" s="12"/>
      <c r="H185" s="13"/>
      <c r="I185" s="13"/>
      <c r="J185" s="13"/>
      <c r="K185" s="13"/>
      <c r="L185" s="13"/>
      <c r="M185" s="13"/>
      <c r="N185" s="12"/>
      <c r="O185" s="12"/>
    </row>
    <row r="186" spans="7:15">
      <c r="G186" s="12"/>
      <c r="H186" s="13"/>
      <c r="I186" s="13"/>
      <c r="J186" s="13"/>
      <c r="K186" s="13"/>
      <c r="L186" s="13"/>
      <c r="M186" s="13"/>
      <c r="N186" s="12"/>
      <c r="O186" s="12"/>
    </row>
    <row r="187" spans="7:15">
      <c r="G187" s="12"/>
      <c r="H187" s="13"/>
      <c r="I187" s="13"/>
      <c r="J187" s="13"/>
      <c r="K187" s="13"/>
      <c r="L187" s="13"/>
      <c r="M187" s="13"/>
      <c r="N187" s="12"/>
      <c r="O187" s="12"/>
    </row>
    <row r="188" spans="7:15">
      <c r="G188" s="12"/>
      <c r="H188" s="13"/>
      <c r="I188" s="13"/>
      <c r="J188" s="13"/>
      <c r="K188" s="13"/>
      <c r="L188" s="13"/>
      <c r="M188" s="13"/>
      <c r="N188" s="12"/>
      <c r="O188" s="12"/>
    </row>
    <row r="189" spans="7:15">
      <c r="G189" s="12"/>
      <c r="H189" s="13"/>
      <c r="I189" s="13"/>
      <c r="J189" s="13"/>
      <c r="K189" s="13"/>
      <c r="L189" s="13"/>
      <c r="M189" s="13"/>
      <c r="N189" s="12"/>
      <c r="O189" s="12"/>
    </row>
    <row r="190" spans="7:15">
      <c r="G190" s="12"/>
      <c r="H190" s="13"/>
      <c r="I190" s="13"/>
      <c r="J190" s="13"/>
      <c r="K190" s="13"/>
      <c r="L190" s="13"/>
      <c r="M190" s="13"/>
      <c r="N190" s="12"/>
      <c r="O190" s="12"/>
    </row>
    <row r="191" spans="7:15">
      <c r="G191" s="12"/>
      <c r="H191" s="13"/>
      <c r="I191" s="13"/>
      <c r="J191" s="13"/>
      <c r="K191" s="13"/>
      <c r="L191" s="13"/>
      <c r="M191" s="13"/>
      <c r="N191" s="12"/>
      <c r="O191" s="12"/>
    </row>
    <row r="192" spans="7:15">
      <c r="G192" s="12"/>
      <c r="H192" s="13"/>
      <c r="I192" s="13"/>
      <c r="J192" s="13"/>
      <c r="K192" s="13"/>
      <c r="L192" s="13"/>
      <c r="M192" s="13"/>
      <c r="N192" s="12"/>
      <c r="O192" s="12"/>
    </row>
    <row r="193" spans="7:15">
      <c r="G193" s="12"/>
      <c r="H193" s="13"/>
      <c r="I193" s="13"/>
      <c r="J193" s="13"/>
      <c r="K193" s="13"/>
      <c r="L193" s="13"/>
      <c r="M193" s="13"/>
      <c r="N193" s="12"/>
      <c r="O193" s="12"/>
    </row>
    <row r="194" spans="7:15">
      <c r="G194" s="12"/>
      <c r="H194" s="13"/>
      <c r="I194" s="13"/>
      <c r="J194" s="13"/>
      <c r="K194" s="13"/>
      <c r="L194" s="13"/>
      <c r="M194" s="13"/>
      <c r="N194" s="12"/>
      <c r="O194" s="12"/>
    </row>
    <row r="195" spans="7:15">
      <c r="G195" s="12"/>
      <c r="H195" s="13"/>
      <c r="I195" s="13"/>
      <c r="J195" s="13"/>
      <c r="K195" s="13"/>
      <c r="L195" s="13"/>
      <c r="M195" s="13"/>
      <c r="N195" s="12"/>
      <c r="O195" s="12"/>
    </row>
    <row r="196" spans="7:15">
      <c r="G196" s="12"/>
      <c r="H196" s="13"/>
      <c r="I196" s="13"/>
      <c r="J196" s="13"/>
      <c r="K196" s="13"/>
      <c r="L196" s="13"/>
      <c r="M196" s="13"/>
      <c r="N196" s="12"/>
      <c r="O196" s="12"/>
    </row>
    <row r="197" spans="7:15">
      <c r="G197" s="12"/>
      <c r="H197" s="13"/>
      <c r="I197" s="13"/>
      <c r="J197" s="13"/>
      <c r="K197" s="13"/>
      <c r="L197" s="13"/>
      <c r="M197" s="13"/>
      <c r="N197" s="12"/>
      <c r="O197" s="12"/>
    </row>
    <row r="198" spans="7:15">
      <c r="G198" s="12"/>
      <c r="H198" s="13"/>
      <c r="I198" s="13"/>
      <c r="J198" s="13"/>
      <c r="K198" s="13"/>
      <c r="L198" s="13"/>
      <c r="M198" s="13"/>
      <c r="N198" s="12"/>
      <c r="O198" s="12"/>
    </row>
    <row r="199" spans="7:15">
      <c r="G199" s="12"/>
      <c r="H199" s="13"/>
      <c r="I199" s="13"/>
      <c r="J199" s="13"/>
      <c r="K199" s="13"/>
      <c r="L199" s="13"/>
      <c r="M199" s="13"/>
      <c r="N199" s="12"/>
      <c r="O199" s="12"/>
    </row>
    <row r="200" spans="7:15">
      <c r="G200" s="12"/>
      <c r="H200" s="13"/>
      <c r="I200" s="13"/>
      <c r="J200" s="13"/>
      <c r="K200" s="13"/>
      <c r="L200" s="13"/>
      <c r="M200" s="13"/>
      <c r="N200" s="12"/>
      <c r="O200" s="12"/>
    </row>
    <row r="201" spans="7:15">
      <c r="G201" s="12"/>
      <c r="H201" s="13"/>
      <c r="I201" s="13"/>
      <c r="J201" s="13"/>
      <c r="K201" s="13"/>
      <c r="L201" s="13"/>
      <c r="M201" s="13"/>
      <c r="N201" s="12"/>
      <c r="O201" s="12"/>
    </row>
    <row r="202" spans="7:15">
      <c r="G202" s="12"/>
      <c r="H202" s="13"/>
      <c r="I202" s="13"/>
      <c r="J202" s="13"/>
      <c r="K202" s="13"/>
      <c r="L202" s="13"/>
      <c r="M202" s="13"/>
      <c r="N202" s="12"/>
      <c r="O202" s="12"/>
    </row>
    <row r="203" spans="7:15">
      <c r="G203" s="12"/>
      <c r="H203" s="13"/>
      <c r="I203" s="13"/>
      <c r="J203" s="13"/>
      <c r="K203" s="13"/>
      <c r="L203" s="13"/>
      <c r="M203" s="13"/>
      <c r="N203" s="12"/>
      <c r="O203" s="12"/>
    </row>
    <row r="204" spans="7:15">
      <c r="G204" s="12"/>
      <c r="H204" s="13"/>
      <c r="I204" s="13"/>
      <c r="J204" s="13"/>
      <c r="K204" s="13"/>
      <c r="L204" s="13"/>
      <c r="M204" s="13"/>
      <c r="N204" s="12"/>
      <c r="O204" s="12"/>
    </row>
    <row r="205" spans="7:15">
      <c r="G205" s="12"/>
      <c r="H205" s="13"/>
      <c r="I205" s="13"/>
      <c r="J205" s="13"/>
      <c r="K205" s="13"/>
      <c r="L205" s="13"/>
      <c r="M205" s="13"/>
      <c r="N205" s="12"/>
      <c r="O205" s="12"/>
    </row>
    <row r="206" spans="7:15">
      <c r="G206" s="12"/>
      <c r="H206" s="13"/>
      <c r="I206" s="13"/>
      <c r="J206" s="13"/>
      <c r="K206" s="13"/>
      <c r="L206" s="13"/>
      <c r="M206" s="13"/>
      <c r="N206" s="12"/>
      <c r="O206" s="12"/>
    </row>
    <row r="207" spans="7:15">
      <c r="G207" s="12"/>
      <c r="H207" s="13"/>
      <c r="I207" s="13"/>
      <c r="J207" s="13"/>
      <c r="K207" s="13"/>
      <c r="L207" s="13"/>
      <c r="M207" s="13"/>
      <c r="N207" s="12"/>
      <c r="O207" s="12"/>
    </row>
    <row r="208" spans="7:15">
      <c r="G208" s="12"/>
      <c r="H208" s="13"/>
      <c r="I208" s="13"/>
      <c r="J208" s="13"/>
      <c r="K208" s="13"/>
      <c r="L208" s="13"/>
      <c r="M208" s="13"/>
      <c r="N208" s="12"/>
      <c r="O208" s="12"/>
    </row>
    <row r="209" spans="7:15">
      <c r="G209" s="12"/>
      <c r="H209" s="13"/>
      <c r="I209" s="13"/>
      <c r="J209" s="13"/>
      <c r="K209" s="13"/>
      <c r="L209" s="13"/>
      <c r="M209" s="13"/>
      <c r="N209" s="12"/>
      <c r="O209" s="12"/>
    </row>
    <row r="210" spans="7:15">
      <c r="G210" s="12"/>
      <c r="H210" s="13"/>
      <c r="I210" s="13"/>
      <c r="J210" s="13"/>
      <c r="K210" s="13"/>
      <c r="L210" s="13"/>
      <c r="M210" s="13"/>
      <c r="N210" s="12"/>
      <c r="O210" s="12"/>
    </row>
    <row r="211" spans="7:15">
      <c r="G211" s="12"/>
      <c r="H211" s="13"/>
      <c r="I211" s="13"/>
      <c r="J211" s="13"/>
      <c r="K211" s="13"/>
      <c r="L211" s="13"/>
      <c r="M211" s="13"/>
      <c r="N211" s="12"/>
      <c r="O211" s="12"/>
    </row>
    <row r="212" spans="7:15">
      <c r="G212" s="12"/>
      <c r="H212" s="13"/>
      <c r="I212" s="13"/>
      <c r="J212" s="13"/>
      <c r="K212" s="13"/>
      <c r="L212" s="13"/>
      <c r="M212" s="13"/>
      <c r="N212" s="12"/>
      <c r="O212" s="12"/>
    </row>
    <row r="213" spans="7:15">
      <c r="G213" s="12"/>
      <c r="H213" s="13"/>
      <c r="I213" s="13"/>
      <c r="J213" s="13"/>
      <c r="K213" s="13"/>
      <c r="L213" s="13"/>
      <c r="M213" s="13"/>
      <c r="N213" s="12"/>
      <c r="O213" s="12"/>
    </row>
    <row r="214" spans="7:15">
      <c r="G214" s="12"/>
      <c r="H214" s="13"/>
      <c r="I214" s="13"/>
      <c r="J214" s="13"/>
      <c r="K214" s="13"/>
      <c r="L214" s="13"/>
      <c r="M214" s="13"/>
      <c r="N214" s="12"/>
      <c r="O214" s="12"/>
    </row>
    <row r="215" spans="7:15">
      <c r="G215" s="12"/>
      <c r="H215" s="13"/>
      <c r="I215" s="13"/>
      <c r="J215" s="13"/>
      <c r="K215" s="13"/>
      <c r="L215" s="13"/>
      <c r="M215" s="13"/>
      <c r="N215" s="12"/>
      <c r="O215" s="12"/>
    </row>
    <row r="216" spans="7:15">
      <c r="G216" s="12"/>
      <c r="H216" s="13"/>
      <c r="I216" s="13"/>
      <c r="J216" s="13"/>
      <c r="K216" s="13"/>
      <c r="L216" s="13"/>
      <c r="M216" s="13"/>
      <c r="N216" s="12"/>
      <c r="O216" s="12"/>
    </row>
    <row r="217" spans="7:15">
      <c r="G217" s="12"/>
      <c r="H217" s="13"/>
      <c r="I217" s="13"/>
      <c r="J217" s="13"/>
      <c r="K217" s="13"/>
      <c r="L217" s="13"/>
      <c r="M217" s="13"/>
      <c r="N217" s="12"/>
      <c r="O217" s="12"/>
    </row>
    <row r="218" spans="7:15">
      <c r="G218" s="12"/>
      <c r="H218" s="13"/>
      <c r="I218" s="13"/>
      <c r="J218" s="13"/>
      <c r="K218" s="13"/>
      <c r="L218" s="13"/>
      <c r="M218" s="13"/>
      <c r="N218" s="12"/>
      <c r="O218" s="12"/>
    </row>
    <row r="219" spans="7:15">
      <c r="G219" s="12"/>
      <c r="H219" s="13"/>
      <c r="I219" s="13"/>
      <c r="J219" s="13"/>
      <c r="K219" s="13"/>
      <c r="L219" s="13"/>
      <c r="M219" s="13"/>
      <c r="N219" s="12"/>
      <c r="O219" s="12"/>
    </row>
    <row r="220" spans="7:15">
      <c r="G220" s="12"/>
      <c r="H220" s="13"/>
      <c r="I220" s="13"/>
      <c r="J220" s="13"/>
      <c r="K220" s="13"/>
      <c r="L220" s="13"/>
      <c r="M220" s="13"/>
      <c r="N220" s="12"/>
      <c r="O220" s="12"/>
    </row>
    <row r="221" spans="7:15">
      <c r="G221" s="12"/>
      <c r="H221" s="13"/>
      <c r="I221" s="13"/>
      <c r="J221" s="13"/>
      <c r="K221" s="13"/>
      <c r="L221" s="13"/>
      <c r="M221" s="13"/>
      <c r="N221" s="12"/>
      <c r="O221" s="12"/>
    </row>
    <row r="222" spans="7:15">
      <c r="G222" s="12"/>
      <c r="H222" s="13"/>
      <c r="I222" s="13"/>
      <c r="J222" s="13"/>
      <c r="K222" s="13"/>
      <c r="L222" s="13"/>
      <c r="M222" s="13"/>
      <c r="N222" s="12"/>
      <c r="O222" s="12"/>
    </row>
    <row r="223" spans="7:15">
      <c r="G223" s="12"/>
      <c r="H223" s="13"/>
      <c r="I223" s="13"/>
      <c r="J223" s="13"/>
      <c r="K223" s="13"/>
      <c r="L223" s="13"/>
      <c r="M223" s="13"/>
      <c r="N223" s="12"/>
      <c r="O223" s="12"/>
    </row>
    <row r="224" spans="7:15">
      <c r="G224" s="12"/>
      <c r="H224" s="13"/>
      <c r="I224" s="13"/>
      <c r="J224" s="13"/>
      <c r="K224" s="13"/>
      <c r="L224" s="13"/>
      <c r="M224" s="13"/>
      <c r="N224" s="12"/>
      <c r="O224" s="12"/>
    </row>
    <row r="225" spans="7:15">
      <c r="G225" s="12"/>
      <c r="H225" s="13"/>
      <c r="I225" s="13"/>
      <c r="J225" s="13"/>
      <c r="K225" s="13"/>
      <c r="L225" s="13"/>
      <c r="M225" s="13"/>
      <c r="N225" s="12"/>
      <c r="O225" s="12"/>
    </row>
    <row r="226" spans="7:15">
      <c r="G226" s="12"/>
      <c r="H226" s="13"/>
      <c r="I226" s="13"/>
      <c r="J226" s="13"/>
      <c r="K226" s="13"/>
      <c r="L226" s="13"/>
      <c r="M226" s="13"/>
      <c r="N226" s="12"/>
      <c r="O226" s="12"/>
    </row>
    <row r="227" spans="7:15">
      <c r="G227" s="12"/>
      <c r="H227" s="13"/>
      <c r="I227" s="13"/>
      <c r="J227" s="13"/>
      <c r="K227" s="13"/>
      <c r="L227" s="13"/>
      <c r="M227" s="13"/>
      <c r="N227" s="12"/>
      <c r="O227" s="12"/>
    </row>
    <row r="228" spans="7:15">
      <c r="G228" s="12"/>
      <c r="H228" s="13"/>
      <c r="I228" s="13"/>
      <c r="J228" s="13"/>
      <c r="K228" s="13"/>
      <c r="L228" s="13"/>
      <c r="M228" s="13"/>
      <c r="N228" s="12"/>
      <c r="O228" s="12"/>
    </row>
    <row r="229" spans="7:15">
      <c r="G229" s="12"/>
      <c r="H229" s="13"/>
      <c r="I229" s="13"/>
      <c r="J229" s="13"/>
      <c r="K229" s="13"/>
      <c r="L229" s="13"/>
      <c r="M229" s="13"/>
      <c r="N229" s="12"/>
      <c r="O229" s="12"/>
    </row>
    <row r="230" spans="7:15">
      <c r="G230" s="12"/>
      <c r="H230" s="13"/>
      <c r="I230" s="13"/>
      <c r="J230" s="13"/>
      <c r="K230" s="13"/>
      <c r="L230" s="13"/>
      <c r="M230" s="13"/>
      <c r="N230" s="12"/>
      <c r="O230" s="12"/>
    </row>
    <row r="231" spans="7:15">
      <c r="G231" s="12"/>
      <c r="H231" s="13"/>
      <c r="I231" s="13"/>
      <c r="J231" s="13"/>
      <c r="K231" s="13"/>
      <c r="L231" s="13"/>
      <c r="M231" s="13"/>
      <c r="N231" s="12"/>
      <c r="O231" s="12"/>
    </row>
    <row r="232" spans="7:15">
      <c r="G232" s="12"/>
      <c r="H232" s="13"/>
      <c r="I232" s="13"/>
      <c r="J232" s="13"/>
      <c r="K232" s="13"/>
      <c r="L232" s="13"/>
      <c r="M232" s="13"/>
      <c r="N232" s="12"/>
      <c r="O232" s="12"/>
    </row>
    <row r="233" spans="7:15">
      <c r="G233" s="12"/>
      <c r="H233" s="13"/>
      <c r="I233" s="13"/>
      <c r="J233" s="13"/>
      <c r="K233" s="13"/>
      <c r="L233" s="13"/>
      <c r="M233" s="13"/>
      <c r="N233" s="12"/>
      <c r="O233" s="12"/>
    </row>
    <row r="234" spans="7:15">
      <c r="G234" s="12"/>
      <c r="H234" s="13"/>
      <c r="I234" s="13"/>
      <c r="J234" s="13"/>
      <c r="K234" s="13"/>
      <c r="L234" s="13"/>
      <c r="M234" s="13"/>
      <c r="N234" s="16"/>
      <c r="O234" s="12"/>
    </row>
    <row r="235" spans="7:15">
      <c r="G235" s="12"/>
      <c r="H235" s="13"/>
      <c r="I235" s="13"/>
      <c r="J235" s="13"/>
      <c r="K235" s="13"/>
      <c r="L235" s="13"/>
      <c r="M235" s="13"/>
      <c r="N235" s="12"/>
      <c r="O235" s="12"/>
    </row>
  </sheetData>
  <mergeCells count="2">
    <mergeCell ref="B2:F2"/>
    <mergeCell ref="B36:L36"/>
  </mergeCells>
  <pageMargins left="0" right="0" top="0" bottom="0" header="0" footer="0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NDGEC-ADM201801052_NE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2018-05-15T17:51:34Z</cp:lastPrinted>
  <dcterms:created xsi:type="dcterms:W3CDTF">2018-01-22T15:34:08Z</dcterms:created>
  <dcterms:modified xsi:type="dcterms:W3CDTF">2018-05-15T18:40:46Z</dcterms:modified>
</cp:coreProperties>
</file>