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15. Recursos Humanos\Nomina de Empleado\Nomina Fijos\"/>
    </mc:Choice>
  </mc:AlternateContent>
  <xr:revisionPtr revIDLastSave="0" documentId="8_{2729D3BB-44A8-4B87-87E7-555FC820DD26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NDGEC-ADM201804042_NE_NE" sheetId="1" r:id="rId1"/>
  </sheets>
  <definedNames>
    <definedName name="_xlnm._FilterDatabase" localSheetId="0" hidden="1">'NDGEC-ADM201804042_NE_NE'!$N$2:$N$267</definedName>
    <definedName name="_xlnm.Print_Area" localSheetId="0">'NDGEC-ADM201804042_NE_NE'!$A$1:$T$251</definedName>
  </definedNames>
  <calcPr calcId="162913"/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H241" i="1"/>
  <c r="G241" i="1"/>
  <c r="N241" i="1"/>
  <c r="F241" i="1"/>
  <c r="K241" i="1" s="1"/>
  <c r="I241" i="1" l="1"/>
  <c r="L17" i="1"/>
  <c r="R17" i="1" s="1"/>
  <c r="L18" i="1"/>
  <c r="R18" i="1" s="1"/>
  <c r="L19" i="1"/>
  <c r="R19" i="1" s="1"/>
  <c r="L20" i="1"/>
  <c r="R20" i="1" s="1"/>
  <c r="L21" i="1"/>
  <c r="R21" i="1" s="1"/>
  <c r="L22" i="1"/>
  <c r="R22" i="1" s="1"/>
  <c r="L23" i="1"/>
  <c r="R23" i="1" s="1"/>
  <c r="L24" i="1"/>
  <c r="R24" i="1" s="1"/>
  <c r="L25" i="1"/>
  <c r="R25" i="1" s="1"/>
  <c r="L26" i="1"/>
  <c r="R26" i="1" s="1"/>
  <c r="L27" i="1"/>
  <c r="R27" i="1" s="1"/>
  <c r="L28" i="1"/>
  <c r="R28" i="1" s="1"/>
  <c r="L29" i="1"/>
  <c r="R29" i="1" s="1"/>
  <c r="L30" i="1"/>
  <c r="R30" i="1" s="1"/>
  <c r="L31" i="1"/>
  <c r="R31" i="1" s="1"/>
  <c r="L32" i="1"/>
  <c r="R32" i="1" s="1"/>
  <c r="L33" i="1"/>
  <c r="R33" i="1" s="1"/>
  <c r="L34" i="1"/>
  <c r="R34" i="1" s="1"/>
  <c r="L35" i="1"/>
  <c r="R35" i="1" s="1"/>
  <c r="L36" i="1"/>
  <c r="R36" i="1" s="1"/>
  <c r="L37" i="1"/>
  <c r="R37" i="1" s="1"/>
  <c r="L38" i="1"/>
  <c r="R38" i="1" s="1"/>
  <c r="L39" i="1"/>
  <c r="R39" i="1" s="1"/>
  <c r="L40" i="1"/>
  <c r="R40" i="1" s="1"/>
  <c r="L41" i="1"/>
  <c r="R41" i="1" s="1"/>
  <c r="L42" i="1"/>
  <c r="R42" i="1" s="1"/>
  <c r="L43" i="1"/>
  <c r="R43" i="1" s="1"/>
  <c r="L44" i="1"/>
  <c r="R44" i="1" s="1"/>
  <c r="L45" i="1"/>
  <c r="R45" i="1" s="1"/>
  <c r="L46" i="1"/>
  <c r="R46" i="1" s="1"/>
  <c r="L47" i="1"/>
  <c r="R47" i="1" s="1"/>
  <c r="L48" i="1"/>
  <c r="R48" i="1" s="1"/>
  <c r="L49" i="1"/>
  <c r="R49" i="1" s="1"/>
  <c r="L50" i="1"/>
  <c r="R50" i="1" s="1"/>
  <c r="L51" i="1"/>
  <c r="R51" i="1" s="1"/>
  <c r="L52" i="1"/>
  <c r="R52" i="1" s="1"/>
  <c r="L53" i="1"/>
  <c r="R53" i="1" s="1"/>
  <c r="L54" i="1"/>
  <c r="R54" i="1" s="1"/>
  <c r="L55" i="1"/>
  <c r="R55" i="1" s="1"/>
  <c r="L56" i="1"/>
  <c r="R56" i="1" s="1"/>
  <c r="L57" i="1"/>
  <c r="R57" i="1" s="1"/>
  <c r="L58" i="1"/>
  <c r="R58" i="1" s="1"/>
  <c r="L59" i="1"/>
  <c r="R59" i="1" s="1"/>
  <c r="L60" i="1"/>
  <c r="R60" i="1" s="1"/>
  <c r="L61" i="1"/>
  <c r="R61" i="1" s="1"/>
  <c r="L62" i="1"/>
  <c r="R62" i="1" s="1"/>
  <c r="L63" i="1"/>
  <c r="R63" i="1" s="1"/>
  <c r="L64" i="1"/>
  <c r="R64" i="1" s="1"/>
  <c r="L65" i="1"/>
  <c r="R65" i="1" s="1"/>
  <c r="L66" i="1"/>
  <c r="R66" i="1" s="1"/>
  <c r="L67" i="1"/>
  <c r="R67" i="1" s="1"/>
  <c r="L68" i="1"/>
  <c r="R68" i="1" s="1"/>
  <c r="L69" i="1"/>
  <c r="R69" i="1" s="1"/>
  <c r="L70" i="1"/>
  <c r="R70" i="1" s="1"/>
  <c r="L71" i="1"/>
  <c r="R71" i="1" s="1"/>
  <c r="L72" i="1"/>
  <c r="R72" i="1" s="1"/>
  <c r="L73" i="1"/>
  <c r="R73" i="1" s="1"/>
  <c r="L74" i="1"/>
  <c r="R74" i="1" s="1"/>
  <c r="L75" i="1"/>
  <c r="R75" i="1" s="1"/>
  <c r="L76" i="1"/>
  <c r="R76" i="1" s="1"/>
  <c r="L77" i="1"/>
  <c r="R77" i="1" s="1"/>
  <c r="L78" i="1"/>
  <c r="R78" i="1" s="1"/>
  <c r="L79" i="1"/>
  <c r="R79" i="1" s="1"/>
  <c r="L80" i="1"/>
  <c r="R80" i="1" s="1"/>
  <c r="L81" i="1"/>
  <c r="R81" i="1" s="1"/>
  <c r="L82" i="1"/>
  <c r="R82" i="1" s="1"/>
  <c r="L83" i="1"/>
  <c r="R83" i="1" s="1"/>
  <c r="L84" i="1"/>
  <c r="R84" i="1" s="1"/>
  <c r="L85" i="1"/>
  <c r="R85" i="1" s="1"/>
  <c r="L86" i="1"/>
  <c r="R86" i="1" s="1"/>
  <c r="L87" i="1"/>
  <c r="R87" i="1" s="1"/>
  <c r="L88" i="1"/>
  <c r="R88" i="1" s="1"/>
  <c r="L89" i="1"/>
  <c r="R89" i="1" s="1"/>
  <c r="L90" i="1"/>
  <c r="R90" i="1" s="1"/>
  <c r="L91" i="1"/>
  <c r="R91" i="1" s="1"/>
  <c r="L92" i="1"/>
  <c r="P92" i="1" s="1"/>
  <c r="L93" i="1"/>
  <c r="R93" i="1" s="1"/>
  <c r="L94" i="1"/>
  <c r="R94" i="1" s="1"/>
  <c r="L95" i="1"/>
  <c r="R95" i="1" s="1"/>
  <c r="L96" i="1"/>
  <c r="R96" i="1" s="1"/>
  <c r="L97" i="1"/>
  <c r="R97" i="1" s="1"/>
  <c r="L98" i="1"/>
  <c r="R98" i="1" s="1"/>
  <c r="L99" i="1"/>
  <c r="R99" i="1" s="1"/>
  <c r="L100" i="1"/>
  <c r="R100" i="1" s="1"/>
  <c r="L101" i="1"/>
  <c r="R101" i="1" s="1"/>
  <c r="L102" i="1"/>
  <c r="R102" i="1" s="1"/>
  <c r="L103" i="1"/>
  <c r="R103" i="1" s="1"/>
  <c r="L104" i="1"/>
  <c r="R104" i="1" s="1"/>
  <c r="L105" i="1"/>
  <c r="R105" i="1" s="1"/>
  <c r="L106" i="1"/>
  <c r="R106" i="1" s="1"/>
  <c r="L107" i="1"/>
  <c r="R107" i="1" s="1"/>
  <c r="L108" i="1"/>
  <c r="R108" i="1" s="1"/>
  <c r="L109" i="1"/>
  <c r="R109" i="1" s="1"/>
  <c r="L110" i="1"/>
  <c r="R110" i="1" s="1"/>
  <c r="L111" i="1"/>
  <c r="R111" i="1" s="1"/>
  <c r="L112" i="1"/>
  <c r="R112" i="1" s="1"/>
  <c r="L113" i="1"/>
  <c r="R113" i="1" s="1"/>
  <c r="L114" i="1"/>
  <c r="R114" i="1" s="1"/>
  <c r="L115" i="1"/>
  <c r="R115" i="1" s="1"/>
  <c r="L116" i="1"/>
  <c r="R116" i="1" s="1"/>
  <c r="L117" i="1"/>
  <c r="R117" i="1" s="1"/>
  <c r="L118" i="1"/>
  <c r="R118" i="1" s="1"/>
  <c r="L119" i="1"/>
  <c r="R119" i="1" s="1"/>
  <c r="L120" i="1"/>
  <c r="R120" i="1" s="1"/>
  <c r="L121" i="1"/>
  <c r="R121" i="1" s="1"/>
  <c r="L122" i="1"/>
  <c r="R122" i="1" s="1"/>
  <c r="L123" i="1"/>
  <c r="R123" i="1" s="1"/>
  <c r="L124" i="1"/>
  <c r="P124" i="1" s="1"/>
  <c r="L125" i="1"/>
  <c r="R125" i="1" s="1"/>
  <c r="L126" i="1"/>
  <c r="R126" i="1" s="1"/>
  <c r="L127" i="1"/>
  <c r="R127" i="1" s="1"/>
  <c r="L128" i="1"/>
  <c r="R128" i="1" s="1"/>
  <c r="L129" i="1"/>
  <c r="R129" i="1" s="1"/>
  <c r="L130" i="1"/>
  <c r="R130" i="1" s="1"/>
  <c r="L131" i="1"/>
  <c r="R131" i="1" s="1"/>
  <c r="L132" i="1"/>
  <c r="R132" i="1" s="1"/>
  <c r="L133" i="1"/>
  <c r="R133" i="1" s="1"/>
  <c r="L134" i="1"/>
  <c r="R134" i="1" s="1"/>
  <c r="L135" i="1"/>
  <c r="R135" i="1" s="1"/>
  <c r="L136" i="1"/>
  <c r="R136" i="1" s="1"/>
  <c r="L137" i="1"/>
  <c r="R137" i="1" s="1"/>
  <c r="L138" i="1"/>
  <c r="R138" i="1" s="1"/>
  <c r="L139" i="1"/>
  <c r="R139" i="1" s="1"/>
  <c r="L140" i="1"/>
  <c r="R140" i="1" s="1"/>
  <c r="L141" i="1"/>
  <c r="R141" i="1" s="1"/>
  <c r="L142" i="1"/>
  <c r="R142" i="1" s="1"/>
  <c r="L143" i="1"/>
  <c r="R143" i="1" s="1"/>
  <c r="L144" i="1"/>
  <c r="R144" i="1" s="1"/>
  <c r="L145" i="1"/>
  <c r="R145" i="1" s="1"/>
  <c r="L146" i="1"/>
  <c r="R146" i="1" s="1"/>
  <c r="L147" i="1"/>
  <c r="R147" i="1" s="1"/>
  <c r="L148" i="1"/>
  <c r="R148" i="1" s="1"/>
  <c r="L149" i="1"/>
  <c r="R149" i="1" s="1"/>
  <c r="L150" i="1"/>
  <c r="R150" i="1" s="1"/>
  <c r="L151" i="1"/>
  <c r="R151" i="1" s="1"/>
  <c r="L152" i="1"/>
  <c r="R152" i="1" s="1"/>
  <c r="L153" i="1"/>
  <c r="R153" i="1" s="1"/>
  <c r="L154" i="1"/>
  <c r="R154" i="1" s="1"/>
  <c r="L155" i="1"/>
  <c r="R155" i="1" s="1"/>
  <c r="L156" i="1"/>
  <c r="R156" i="1" s="1"/>
  <c r="L157" i="1"/>
  <c r="R157" i="1" s="1"/>
  <c r="L158" i="1"/>
  <c r="R158" i="1" s="1"/>
  <c r="L159" i="1"/>
  <c r="R159" i="1" s="1"/>
  <c r="L160" i="1"/>
  <c r="P160" i="1" s="1"/>
  <c r="L161" i="1"/>
  <c r="R161" i="1" s="1"/>
  <c r="L162" i="1"/>
  <c r="R162" i="1" s="1"/>
  <c r="L163" i="1"/>
  <c r="R163" i="1" s="1"/>
  <c r="L164" i="1"/>
  <c r="R164" i="1" s="1"/>
  <c r="L165" i="1"/>
  <c r="R165" i="1" s="1"/>
  <c r="L166" i="1"/>
  <c r="R166" i="1" s="1"/>
  <c r="L167" i="1"/>
  <c r="R167" i="1" s="1"/>
  <c r="L168" i="1"/>
  <c r="R168" i="1" s="1"/>
  <c r="L169" i="1"/>
  <c r="R169" i="1" s="1"/>
  <c r="L170" i="1"/>
  <c r="R170" i="1" s="1"/>
  <c r="L171" i="1"/>
  <c r="R171" i="1" s="1"/>
  <c r="L172" i="1"/>
  <c r="R172" i="1" s="1"/>
  <c r="L173" i="1"/>
  <c r="R173" i="1" s="1"/>
  <c r="L174" i="1"/>
  <c r="R174" i="1" s="1"/>
  <c r="L175" i="1"/>
  <c r="R175" i="1" s="1"/>
  <c r="L176" i="1"/>
  <c r="R176" i="1" s="1"/>
  <c r="L177" i="1"/>
  <c r="R177" i="1" s="1"/>
  <c r="L178" i="1"/>
  <c r="R178" i="1" s="1"/>
  <c r="L179" i="1"/>
  <c r="R179" i="1" s="1"/>
  <c r="L180" i="1"/>
  <c r="R180" i="1" s="1"/>
  <c r="L181" i="1"/>
  <c r="R181" i="1" s="1"/>
  <c r="L182" i="1"/>
  <c r="R182" i="1" s="1"/>
  <c r="L183" i="1"/>
  <c r="R183" i="1" s="1"/>
  <c r="L184" i="1"/>
  <c r="P184" i="1" s="1"/>
  <c r="L185" i="1"/>
  <c r="R185" i="1" s="1"/>
  <c r="L186" i="1"/>
  <c r="R186" i="1" s="1"/>
  <c r="L187" i="1"/>
  <c r="R187" i="1" s="1"/>
  <c r="L188" i="1"/>
  <c r="R188" i="1" s="1"/>
  <c r="L189" i="1"/>
  <c r="R189" i="1" s="1"/>
  <c r="L190" i="1"/>
  <c r="R190" i="1" s="1"/>
  <c r="L191" i="1"/>
  <c r="R191" i="1" s="1"/>
  <c r="L192" i="1"/>
  <c r="R192" i="1" s="1"/>
  <c r="L193" i="1"/>
  <c r="R193" i="1" s="1"/>
  <c r="L194" i="1"/>
  <c r="R194" i="1" s="1"/>
  <c r="L195" i="1"/>
  <c r="R195" i="1" s="1"/>
  <c r="L196" i="1"/>
  <c r="R196" i="1" s="1"/>
  <c r="L197" i="1"/>
  <c r="R197" i="1" s="1"/>
  <c r="L198" i="1"/>
  <c r="R198" i="1" s="1"/>
  <c r="L199" i="1"/>
  <c r="R199" i="1" s="1"/>
  <c r="L200" i="1"/>
  <c r="R200" i="1" s="1"/>
  <c r="L201" i="1"/>
  <c r="R201" i="1" s="1"/>
  <c r="L202" i="1"/>
  <c r="R202" i="1" s="1"/>
  <c r="L203" i="1"/>
  <c r="R203" i="1" s="1"/>
  <c r="L204" i="1"/>
  <c r="R204" i="1" s="1"/>
  <c r="L205" i="1"/>
  <c r="R205" i="1" s="1"/>
  <c r="L206" i="1"/>
  <c r="R206" i="1" s="1"/>
  <c r="L207" i="1"/>
  <c r="R207" i="1" s="1"/>
  <c r="L208" i="1"/>
  <c r="P208" i="1" s="1"/>
  <c r="L209" i="1"/>
  <c r="R209" i="1" s="1"/>
  <c r="L210" i="1"/>
  <c r="R210" i="1" s="1"/>
  <c r="L211" i="1"/>
  <c r="R211" i="1" s="1"/>
  <c r="L212" i="1"/>
  <c r="R212" i="1" s="1"/>
  <c r="L213" i="1"/>
  <c r="R213" i="1" s="1"/>
  <c r="L214" i="1"/>
  <c r="R214" i="1" s="1"/>
  <c r="L215" i="1"/>
  <c r="R215" i="1" s="1"/>
  <c r="L216" i="1"/>
  <c r="R216" i="1" s="1"/>
  <c r="L217" i="1"/>
  <c r="R217" i="1" s="1"/>
  <c r="L218" i="1"/>
  <c r="R218" i="1" s="1"/>
  <c r="L219" i="1"/>
  <c r="R219" i="1" s="1"/>
  <c r="L220" i="1"/>
  <c r="R220" i="1" s="1"/>
  <c r="L221" i="1"/>
  <c r="R221" i="1" s="1"/>
  <c r="L222" i="1"/>
  <c r="R222" i="1" s="1"/>
  <c r="L223" i="1"/>
  <c r="R223" i="1" s="1"/>
  <c r="L224" i="1"/>
  <c r="R224" i="1" s="1"/>
  <c r="L225" i="1"/>
  <c r="R225" i="1" s="1"/>
  <c r="L226" i="1"/>
  <c r="R226" i="1" s="1"/>
  <c r="L227" i="1"/>
  <c r="R227" i="1" s="1"/>
  <c r="L228" i="1"/>
  <c r="R228" i="1" s="1"/>
  <c r="L229" i="1"/>
  <c r="R229" i="1" s="1"/>
  <c r="L230" i="1"/>
  <c r="R230" i="1" s="1"/>
  <c r="L231" i="1"/>
  <c r="R231" i="1" s="1"/>
  <c r="L232" i="1"/>
  <c r="R232" i="1" s="1"/>
  <c r="L233" i="1"/>
  <c r="R233" i="1" s="1"/>
  <c r="L234" i="1"/>
  <c r="R234" i="1" s="1"/>
  <c r="L235" i="1"/>
  <c r="R235" i="1" s="1"/>
  <c r="L236" i="1"/>
  <c r="O236" i="1" s="1"/>
  <c r="L237" i="1"/>
  <c r="R237" i="1" s="1"/>
  <c r="L238" i="1"/>
  <c r="R238" i="1" s="1"/>
  <c r="L239" i="1"/>
  <c r="R239" i="1" s="1"/>
  <c r="L240" i="1"/>
  <c r="R240" i="1" s="1"/>
  <c r="O17" i="1"/>
  <c r="O25" i="1"/>
  <c r="O33" i="1"/>
  <c r="O41" i="1"/>
  <c r="O49" i="1"/>
  <c r="O65" i="1"/>
  <c r="O73" i="1"/>
  <c r="P100" i="1"/>
  <c r="O105" i="1"/>
  <c r="P108" i="1"/>
  <c r="O109" i="1"/>
  <c r="O117" i="1"/>
  <c r="O125" i="1"/>
  <c r="P132" i="1"/>
  <c r="P140" i="1"/>
  <c r="O149" i="1"/>
  <c r="P152" i="1"/>
  <c r="P168" i="1"/>
  <c r="P176" i="1"/>
  <c r="P192" i="1"/>
  <c r="P196" i="1"/>
  <c r="P216" i="1"/>
  <c r="P224" i="1"/>
  <c r="P239" i="1"/>
  <c r="L16" i="1"/>
  <c r="R16" i="1" s="1"/>
  <c r="L15" i="1"/>
  <c r="R15" i="1" s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15" i="1"/>
  <c r="K15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17" i="1"/>
  <c r="J16" i="1"/>
  <c r="J15" i="1"/>
  <c r="R208" i="1" l="1"/>
  <c r="O145" i="1"/>
  <c r="O121" i="1"/>
  <c r="O97" i="1"/>
  <c r="O61" i="1"/>
  <c r="O37" i="1"/>
  <c r="O21" i="1"/>
  <c r="R160" i="1"/>
  <c r="O113" i="1"/>
  <c r="O101" i="1"/>
  <c r="O69" i="1"/>
  <c r="O45" i="1"/>
  <c r="O29" i="1"/>
  <c r="R92" i="1"/>
  <c r="R241" i="1" s="1"/>
  <c r="R124" i="1"/>
  <c r="R236" i="1"/>
  <c r="P232" i="1"/>
  <c r="P200" i="1"/>
  <c r="P180" i="1"/>
  <c r="R184" i="1"/>
  <c r="P164" i="1"/>
  <c r="P148" i="1"/>
  <c r="P116" i="1"/>
  <c r="Q16" i="1"/>
  <c r="Q230" i="1"/>
  <c r="Q218" i="1"/>
  <c r="Q210" i="1"/>
  <c r="Q202" i="1"/>
  <c r="Q190" i="1"/>
  <c r="Q182" i="1"/>
  <c r="Q174" i="1"/>
  <c r="Q166" i="1"/>
  <c r="Q158" i="1"/>
  <c r="Q150" i="1"/>
  <c r="Q142" i="1"/>
  <c r="Q138" i="1"/>
  <c r="Q134" i="1"/>
  <c r="Q126" i="1"/>
  <c r="Q122" i="1"/>
  <c r="Q118" i="1"/>
  <c r="Q114" i="1"/>
  <c r="Q110" i="1"/>
  <c r="Q106" i="1"/>
  <c r="Q102" i="1"/>
  <c r="Q98" i="1"/>
  <c r="Q94" i="1"/>
  <c r="Q90" i="1"/>
  <c r="Q86" i="1"/>
  <c r="Q82" i="1"/>
  <c r="Q78" i="1"/>
  <c r="Q74" i="1"/>
  <c r="Q70" i="1"/>
  <c r="Q66" i="1"/>
  <c r="Q62" i="1"/>
  <c r="Q58" i="1"/>
  <c r="Q54" i="1"/>
  <c r="Q50" i="1"/>
  <c r="Q46" i="1"/>
  <c r="Q42" i="1"/>
  <c r="Q38" i="1"/>
  <c r="Q34" i="1"/>
  <c r="Q30" i="1"/>
  <c r="Q26" i="1"/>
  <c r="Q22" i="1"/>
  <c r="Q18" i="1"/>
  <c r="J241" i="1"/>
  <c r="Q15" i="1"/>
  <c r="Q239" i="1"/>
  <c r="Q235" i="1"/>
  <c r="Q231" i="1"/>
  <c r="Q227" i="1"/>
  <c r="Q223" i="1"/>
  <c r="Q219" i="1"/>
  <c r="Q215" i="1"/>
  <c r="Q211" i="1"/>
  <c r="Q207" i="1"/>
  <c r="Q203" i="1"/>
  <c r="Q199" i="1"/>
  <c r="Q195" i="1"/>
  <c r="Q191" i="1"/>
  <c r="Q187" i="1"/>
  <c r="Q183" i="1"/>
  <c r="Q179" i="1"/>
  <c r="Q175" i="1"/>
  <c r="Q171" i="1"/>
  <c r="Q167" i="1"/>
  <c r="Q163" i="1"/>
  <c r="Q159" i="1"/>
  <c r="Q155" i="1"/>
  <c r="Q151" i="1"/>
  <c r="Q147" i="1"/>
  <c r="Q143" i="1"/>
  <c r="Q139" i="1"/>
  <c r="Q135" i="1"/>
  <c r="Q131" i="1"/>
  <c r="Q127" i="1"/>
  <c r="Q123" i="1"/>
  <c r="Q119" i="1"/>
  <c r="Q115" i="1"/>
  <c r="Q111" i="1"/>
  <c r="Q107" i="1"/>
  <c r="Q103" i="1"/>
  <c r="Q99" i="1"/>
  <c r="Q95" i="1"/>
  <c r="Q91" i="1"/>
  <c r="Q87" i="1"/>
  <c r="Q83" i="1"/>
  <c r="Q79" i="1"/>
  <c r="Q75" i="1"/>
  <c r="Q71" i="1"/>
  <c r="Q67" i="1"/>
  <c r="Q63" i="1"/>
  <c r="Q59" i="1"/>
  <c r="Q55" i="1"/>
  <c r="Q51" i="1"/>
  <c r="Q47" i="1"/>
  <c r="Q43" i="1"/>
  <c r="Q39" i="1"/>
  <c r="Q35" i="1"/>
  <c r="Q31" i="1"/>
  <c r="Q27" i="1"/>
  <c r="Q23" i="1"/>
  <c r="Q19" i="1"/>
  <c r="Q238" i="1"/>
  <c r="Q234" i="1"/>
  <c r="Q226" i="1"/>
  <c r="Q222" i="1"/>
  <c r="Q214" i="1"/>
  <c r="Q206" i="1"/>
  <c r="Q198" i="1"/>
  <c r="Q194" i="1"/>
  <c r="Q186" i="1"/>
  <c r="Q178" i="1"/>
  <c r="Q170" i="1"/>
  <c r="Q162" i="1"/>
  <c r="Q154" i="1"/>
  <c r="Q146" i="1"/>
  <c r="Q130" i="1"/>
  <c r="Q240" i="1"/>
  <c r="Q236" i="1"/>
  <c r="Q232" i="1"/>
  <c r="Q228" i="1"/>
  <c r="Q224" i="1"/>
  <c r="Q220" i="1"/>
  <c r="Q216" i="1"/>
  <c r="Q212" i="1"/>
  <c r="Q208" i="1"/>
  <c r="Q204" i="1"/>
  <c r="Q200" i="1"/>
  <c r="Q196" i="1"/>
  <c r="Q192" i="1"/>
  <c r="Q188" i="1"/>
  <c r="Q184" i="1"/>
  <c r="Q180" i="1"/>
  <c r="Q176" i="1"/>
  <c r="Q172" i="1"/>
  <c r="Q168" i="1"/>
  <c r="Q164" i="1"/>
  <c r="Q160" i="1"/>
  <c r="Q156" i="1"/>
  <c r="Q152" i="1"/>
  <c r="Q148" i="1"/>
  <c r="Q144" i="1"/>
  <c r="Q140" i="1"/>
  <c r="Q136" i="1"/>
  <c r="Q132" i="1"/>
  <c r="Q128" i="1"/>
  <c r="Q124" i="1"/>
  <c r="Q120" i="1"/>
  <c r="Q116" i="1"/>
  <c r="Q112" i="1"/>
  <c r="Q108" i="1"/>
  <c r="Q104" i="1"/>
  <c r="Q100" i="1"/>
  <c r="Q96" i="1"/>
  <c r="Q92" i="1"/>
  <c r="Q88" i="1"/>
  <c r="Q84" i="1"/>
  <c r="Q80" i="1"/>
  <c r="Q76" i="1"/>
  <c r="Q72" i="1"/>
  <c r="Q68" i="1"/>
  <c r="Q64" i="1"/>
  <c r="Q60" i="1"/>
  <c r="Q56" i="1"/>
  <c r="Q52" i="1"/>
  <c r="Q48" i="1"/>
  <c r="Q44" i="1"/>
  <c r="Q40" i="1"/>
  <c r="Q36" i="1"/>
  <c r="Q32" i="1"/>
  <c r="Q28" i="1"/>
  <c r="Q24" i="1"/>
  <c r="Q20" i="1"/>
  <c r="Q17" i="1"/>
  <c r="Q237" i="1"/>
  <c r="Q233" i="1"/>
  <c r="Q229" i="1"/>
  <c r="Q225" i="1"/>
  <c r="Q221" i="1"/>
  <c r="Q217" i="1"/>
  <c r="Q213" i="1"/>
  <c r="Q209" i="1"/>
  <c r="Q205" i="1"/>
  <c r="Q201" i="1"/>
  <c r="Q197" i="1"/>
  <c r="Q193" i="1"/>
  <c r="Q189" i="1"/>
  <c r="Q185" i="1"/>
  <c r="Q181" i="1"/>
  <c r="Q177" i="1"/>
  <c r="Q173" i="1"/>
  <c r="Q169" i="1"/>
  <c r="Q165" i="1"/>
  <c r="Q161" i="1"/>
  <c r="Q157" i="1"/>
  <c r="Q153" i="1"/>
  <c r="Q149" i="1"/>
  <c r="Q145" i="1"/>
  <c r="Q141" i="1"/>
  <c r="Q137" i="1"/>
  <c r="Q133" i="1"/>
  <c r="Q129" i="1"/>
  <c r="Q125" i="1"/>
  <c r="Q121" i="1"/>
  <c r="Q117" i="1"/>
  <c r="Q113" i="1"/>
  <c r="Q109" i="1"/>
  <c r="Q105" i="1"/>
  <c r="Q101" i="1"/>
  <c r="Q97" i="1"/>
  <c r="Q93" i="1"/>
  <c r="Q89" i="1"/>
  <c r="Q85" i="1"/>
  <c r="Q81" i="1"/>
  <c r="Q77" i="1"/>
  <c r="Q73" i="1"/>
  <c r="Q69" i="1"/>
  <c r="Q65" i="1"/>
  <c r="Q61" i="1"/>
  <c r="Q57" i="1"/>
  <c r="Q53" i="1"/>
  <c r="Q49" i="1"/>
  <c r="Q45" i="1"/>
  <c r="Q41" i="1"/>
  <c r="Q37" i="1"/>
  <c r="Q33" i="1"/>
  <c r="Q29" i="1"/>
  <c r="Q25" i="1"/>
  <c r="Q21" i="1"/>
  <c r="M241" i="1"/>
  <c r="O15" i="1"/>
  <c r="L241" i="1"/>
  <c r="P235" i="1"/>
  <c r="P228" i="1"/>
  <c r="P220" i="1"/>
  <c r="P212" i="1"/>
  <c r="P204" i="1"/>
  <c r="P188" i="1"/>
  <c r="P172" i="1"/>
  <c r="P156" i="1"/>
  <c r="P144" i="1"/>
  <c r="P136" i="1"/>
  <c r="P128" i="1"/>
  <c r="P120" i="1"/>
  <c r="P112" i="1"/>
  <c r="P104" i="1"/>
  <c r="P96" i="1"/>
  <c r="P88" i="1"/>
  <c r="P84" i="1"/>
  <c r="P80" i="1"/>
  <c r="P76" i="1"/>
  <c r="P72" i="1"/>
  <c r="P68" i="1"/>
  <c r="P64" i="1"/>
  <c r="P60" i="1"/>
  <c r="P56" i="1"/>
  <c r="P52" i="1"/>
  <c r="P48" i="1"/>
  <c r="P44" i="1"/>
  <c r="P40" i="1"/>
  <c r="P36" i="1"/>
  <c r="P32" i="1"/>
  <c r="P28" i="1"/>
  <c r="P24" i="1"/>
  <c r="P20" i="1"/>
  <c r="P145" i="1"/>
  <c r="P137" i="1"/>
  <c r="P129" i="1"/>
  <c r="P121" i="1"/>
  <c r="P113" i="1"/>
  <c r="P105" i="1"/>
  <c r="P97" i="1"/>
  <c r="P237" i="1"/>
  <c r="P233" i="1"/>
  <c r="P230" i="1"/>
  <c r="P226" i="1"/>
  <c r="P222" i="1"/>
  <c r="P218" i="1"/>
  <c r="P214" i="1"/>
  <c r="P210" i="1"/>
  <c r="P206" i="1"/>
  <c r="P202" i="1"/>
  <c r="P198" i="1"/>
  <c r="P194" i="1"/>
  <c r="P190" i="1"/>
  <c r="P186" i="1"/>
  <c r="P182" i="1"/>
  <c r="P178" i="1"/>
  <c r="P174" i="1"/>
  <c r="P170" i="1"/>
  <c r="P166" i="1"/>
  <c r="P162" i="1"/>
  <c r="P158" i="1"/>
  <c r="P154" i="1"/>
  <c r="P150" i="1"/>
  <c r="P146" i="1"/>
  <c r="P142" i="1"/>
  <c r="P138" i="1"/>
  <c r="P134" i="1"/>
  <c r="P130" i="1"/>
  <c r="P126" i="1"/>
  <c r="P122" i="1"/>
  <c r="P118" i="1"/>
  <c r="P114" i="1"/>
  <c r="P110" i="1"/>
  <c r="P106" i="1"/>
  <c r="P102" i="1"/>
  <c r="P98" i="1"/>
  <c r="P94" i="1"/>
  <c r="P90" i="1"/>
  <c r="P86" i="1"/>
  <c r="P82" i="1"/>
  <c r="P78" i="1"/>
  <c r="P74" i="1"/>
  <c r="P70" i="1"/>
  <c r="P66" i="1"/>
  <c r="P62" i="1"/>
  <c r="P58" i="1"/>
  <c r="P54" i="1"/>
  <c r="P50" i="1"/>
  <c r="P46" i="1"/>
  <c r="P42" i="1"/>
  <c r="P38" i="1"/>
  <c r="P34" i="1"/>
  <c r="P30" i="1"/>
  <c r="P26" i="1"/>
  <c r="P22" i="1"/>
  <c r="P18" i="1"/>
  <c r="P87" i="1"/>
  <c r="P83" i="1"/>
  <c r="P79" i="1"/>
  <c r="P75" i="1"/>
  <c r="P71" i="1"/>
  <c r="P67" i="1"/>
  <c r="P63" i="1"/>
  <c r="P59" i="1"/>
  <c r="P55" i="1"/>
  <c r="P51" i="1"/>
  <c r="P47" i="1"/>
  <c r="P43" i="1"/>
  <c r="P39" i="1"/>
  <c r="P35" i="1"/>
  <c r="P31" i="1"/>
  <c r="P27" i="1"/>
  <c r="P23" i="1"/>
  <c r="P19" i="1"/>
  <c r="P141" i="1"/>
  <c r="P133" i="1"/>
  <c r="P125" i="1"/>
  <c r="P117" i="1"/>
  <c r="P109" i="1"/>
  <c r="P101" i="1"/>
  <c r="P93" i="1"/>
  <c r="O16" i="1"/>
  <c r="O238" i="1"/>
  <c r="O234" i="1"/>
  <c r="O231" i="1"/>
  <c r="O227" i="1"/>
  <c r="O223" i="1"/>
  <c r="O219" i="1"/>
  <c r="O215" i="1"/>
  <c r="O211" i="1"/>
  <c r="O207" i="1"/>
  <c r="O203" i="1"/>
  <c r="O199" i="1"/>
  <c r="O195" i="1"/>
  <c r="O191" i="1"/>
  <c r="O187" i="1"/>
  <c r="O183" i="1"/>
  <c r="O179" i="1"/>
  <c r="O175" i="1"/>
  <c r="O171" i="1"/>
  <c r="O167" i="1"/>
  <c r="O163" i="1"/>
  <c r="O159" i="1"/>
  <c r="O155" i="1"/>
  <c r="O151" i="1"/>
  <c r="O147" i="1"/>
  <c r="O143" i="1"/>
  <c r="O139" i="1"/>
  <c r="O135" i="1"/>
  <c r="O131" i="1"/>
  <c r="O127" i="1"/>
  <c r="O123" i="1"/>
  <c r="O115" i="1"/>
  <c r="O111" i="1"/>
  <c r="O107" i="1"/>
  <c r="O103" i="1"/>
  <c r="O99" i="1"/>
  <c r="O95" i="1"/>
  <c r="O71" i="1"/>
  <c r="O67" i="1"/>
  <c r="O63" i="1"/>
  <c r="O59" i="1"/>
  <c r="P240" i="1"/>
  <c r="P236" i="1"/>
  <c r="P229" i="1"/>
  <c r="P225" i="1"/>
  <c r="P221" i="1"/>
  <c r="P217" i="1"/>
  <c r="P213" i="1"/>
  <c r="P209" i="1"/>
  <c r="P205" i="1"/>
  <c r="P201" i="1"/>
  <c r="P197" i="1"/>
  <c r="P193" i="1"/>
  <c r="P189" i="1"/>
  <c r="P185" i="1"/>
  <c r="P181" i="1"/>
  <c r="P177" i="1"/>
  <c r="P173" i="1"/>
  <c r="P169" i="1"/>
  <c r="P165" i="1"/>
  <c r="P161" i="1"/>
  <c r="P157" i="1"/>
  <c r="P153" i="1"/>
  <c r="P149" i="1"/>
  <c r="P16" i="1"/>
  <c r="P89" i="1"/>
  <c r="P85" i="1"/>
  <c r="P81" i="1"/>
  <c r="P77" i="1"/>
  <c r="P73" i="1"/>
  <c r="P69" i="1"/>
  <c r="P65" i="1"/>
  <c r="P61" i="1"/>
  <c r="P57" i="1"/>
  <c r="P53" i="1"/>
  <c r="P49" i="1"/>
  <c r="P45" i="1"/>
  <c r="P41" i="1"/>
  <c r="P37" i="1"/>
  <c r="P33" i="1"/>
  <c r="P29" i="1"/>
  <c r="P25" i="1"/>
  <c r="P21" i="1"/>
  <c r="P17" i="1"/>
  <c r="P15" i="1"/>
  <c r="O122" i="1"/>
  <c r="P238" i="1"/>
  <c r="P234" i="1"/>
  <c r="P231" i="1"/>
  <c r="P227" i="1"/>
  <c r="P223" i="1"/>
  <c r="P219" i="1"/>
  <c r="P215" i="1"/>
  <c r="P211" i="1"/>
  <c r="P207" i="1"/>
  <c r="P203" i="1"/>
  <c r="P199" i="1"/>
  <c r="P195" i="1"/>
  <c r="P191" i="1"/>
  <c r="P187" i="1"/>
  <c r="P183" i="1"/>
  <c r="P179" i="1"/>
  <c r="P175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P107" i="1"/>
  <c r="P103" i="1"/>
  <c r="P99" i="1"/>
  <c r="P95" i="1"/>
  <c r="P91" i="1"/>
  <c r="O239" i="1"/>
  <c r="O235" i="1"/>
  <c r="O232" i="1"/>
  <c r="O160" i="1"/>
  <c r="O156" i="1"/>
  <c r="O128" i="1"/>
  <c r="O120" i="1"/>
  <c r="O116" i="1"/>
  <c r="O112" i="1"/>
  <c r="O108" i="1"/>
  <c r="O104" i="1"/>
  <c r="O100" i="1"/>
  <c r="O96" i="1"/>
  <c r="O72" i="1"/>
  <c r="O68" i="1"/>
  <c r="O64" i="1"/>
  <c r="O60" i="1"/>
  <c r="O48" i="1"/>
  <c r="O44" i="1"/>
  <c r="O40" i="1"/>
  <c r="O36" i="1"/>
  <c r="O32" i="1"/>
  <c r="O28" i="1"/>
  <c r="O24" i="1"/>
  <c r="O20" i="1"/>
  <c r="O237" i="1"/>
  <c r="O233" i="1"/>
  <c r="O230" i="1"/>
  <c r="O182" i="1"/>
  <c r="O178" i="1"/>
  <c r="O174" i="1"/>
  <c r="O170" i="1"/>
  <c r="O166" i="1"/>
  <c r="O162" i="1"/>
  <c r="O158" i="1"/>
  <c r="O154" i="1"/>
  <c r="O150" i="1"/>
  <c r="O146" i="1"/>
  <c r="O130" i="1"/>
  <c r="O126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O240" i="1"/>
  <c r="O229" i="1"/>
  <c r="O224" i="1"/>
  <c r="O220" i="1"/>
  <c r="O216" i="1"/>
  <c r="O212" i="1"/>
  <c r="O208" i="1"/>
  <c r="O204" i="1"/>
  <c r="O200" i="1"/>
  <c r="O196" i="1"/>
  <c r="O192" i="1"/>
  <c r="O188" i="1"/>
  <c r="O184" i="1"/>
  <c r="O180" i="1"/>
  <c r="O176" i="1"/>
  <c r="O172" i="1"/>
  <c r="O168" i="1"/>
  <c r="O164" i="1"/>
  <c r="O152" i="1"/>
  <c r="O148" i="1"/>
  <c r="O144" i="1"/>
  <c r="O140" i="1"/>
  <c r="O136" i="1"/>
  <c r="O132" i="1"/>
  <c r="O124" i="1"/>
  <c r="O119" i="1"/>
  <c r="O91" i="1"/>
  <c r="O87" i="1"/>
  <c r="O83" i="1"/>
  <c r="O79" i="1"/>
  <c r="O75" i="1"/>
  <c r="O55" i="1"/>
  <c r="O51" i="1"/>
  <c r="O47" i="1"/>
  <c r="O43" i="1"/>
  <c r="O39" i="1"/>
  <c r="O35" i="1"/>
  <c r="O31" i="1"/>
  <c r="O27" i="1"/>
  <c r="O23" i="1"/>
  <c r="O19" i="1"/>
  <c r="O225" i="1"/>
  <c r="O217" i="1"/>
  <c r="O213" i="1"/>
  <c r="O209" i="1"/>
  <c r="O205" i="1"/>
  <c r="O201" i="1"/>
  <c r="O197" i="1"/>
  <c r="O193" i="1"/>
  <c r="O189" i="1"/>
  <c r="O185" i="1"/>
  <c r="O181" i="1"/>
  <c r="O177" i="1"/>
  <c r="O173" i="1"/>
  <c r="O169" i="1"/>
  <c r="O165" i="1"/>
  <c r="O161" i="1"/>
  <c r="O157" i="1"/>
  <c r="O153" i="1"/>
  <c r="O141" i="1"/>
  <c r="O137" i="1"/>
  <c r="O133" i="1"/>
  <c r="O129" i="1"/>
  <c r="O92" i="1"/>
  <c r="O88" i="1"/>
  <c r="O84" i="1"/>
  <c r="O80" i="1"/>
  <c r="O76" i="1"/>
  <c r="O56" i="1"/>
  <c r="O52" i="1"/>
  <c r="O226" i="1"/>
  <c r="O222" i="1"/>
  <c r="O218" i="1"/>
  <c r="O214" i="1"/>
  <c r="O210" i="1"/>
  <c r="O206" i="1"/>
  <c r="O202" i="1"/>
  <c r="O198" i="1"/>
  <c r="O194" i="1"/>
  <c r="O190" i="1"/>
  <c r="O186" i="1"/>
  <c r="O142" i="1"/>
  <c r="O138" i="1"/>
  <c r="O134" i="1"/>
  <c r="O93" i="1"/>
  <c r="O89" i="1"/>
  <c r="O85" i="1"/>
  <c r="O81" i="1"/>
  <c r="O77" i="1"/>
  <c r="O57" i="1"/>
  <c r="O53" i="1"/>
  <c r="O228" i="1"/>
  <c r="Q241" i="1" l="1"/>
  <c r="P241" i="1"/>
  <c r="O241" i="1"/>
</calcChain>
</file>

<file path=xl/sharedStrings.xml><?xml version="1.0" encoding="utf-8"?>
<sst xmlns="http://schemas.openxmlformats.org/spreadsheetml/2006/main" count="1167" uniqueCount="357">
  <si>
    <t/>
  </si>
  <si>
    <t>FELIPE ANTONIO PEREZ OZUNA</t>
  </si>
  <si>
    <t>AUXILIAR</t>
  </si>
  <si>
    <t>ESPERANZA CARIDAD DE LA CRUZ</t>
  </si>
  <si>
    <t>CONSERJE</t>
  </si>
  <si>
    <t>JOSE MANUEL TIBURCIO LOPEZ</t>
  </si>
  <si>
    <t>CHOFER I</t>
  </si>
  <si>
    <t>MARIA MILAGROS CACERES ROSARIO</t>
  </si>
  <si>
    <t>SECRETARIA</t>
  </si>
  <si>
    <t>LEIDY CAROLINA MARTE CASTILLO</t>
  </si>
  <si>
    <t>CRISTIAN ALBERTY AMPARO PLATA</t>
  </si>
  <si>
    <t>CAMARERO</t>
  </si>
  <si>
    <t>JOSELITO NEPOMUCENO ABAD</t>
  </si>
  <si>
    <t>OBRERO (A)</t>
  </si>
  <si>
    <t>JULIA RAMONA HOLGUIN DE LOPEZ</t>
  </si>
  <si>
    <t>NANCY MANCEBO MEJIA</t>
  </si>
  <si>
    <t>GREGORIO ANTONIO POLANCO SANTIAGO</t>
  </si>
  <si>
    <t>VICTOR MANUEL UBALDO</t>
  </si>
  <si>
    <t>CHOFER</t>
  </si>
  <si>
    <t>YSIDRO SANTOS GEREZ</t>
  </si>
  <si>
    <t>CARLOS JOSE NUÑEZ</t>
  </si>
  <si>
    <t>MANOLO TAVAREZ JIMENEZ</t>
  </si>
  <si>
    <t>ENCARGADO (A)</t>
  </si>
  <si>
    <t>LUIS ALBERTO BEEN RICARDO</t>
  </si>
  <si>
    <t>MAESTRO CONSTRUCTOR</t>
  </si>
  <si>
    <t>MAYOBANEX MEJIA REYES</t>
  </si>
  <si>
    <t>YOLANDA PEREZ FELIZ</t>
  </si>
  <si>
    <t>FANNY MIREYA FERRERAS</t>
  </si>
  <si>
    <t>ROSA MARIA HILARIO</t>
  </si>
  <si>
    <t>AYUDANTE</t>
  </si>
  <si>
    <t>ROSA DELIA CEPEDA DE JESUS</t>
  </si>
  <si>
    <t>CESAR ALBERTO SANTOS DUME</t>
  </si>
  <si>
    <t>GREGORIO TAVAREZ</t>
  </si>
  <si>
    <t>MANUEL AUGUSTO MEDINA</t>
  </si>
  <si>
    <t>CAPATAZ</t>
  </si>
  <si>
    <t>EVARISTA ALMONTE ALMONTE</t>
  </si>
  <si>
    <t>FRANCISCO SIME</t>
  </si>
  <si>
    <t>ALFREDO PEREZ PRESINAL</t>
  </si>
  <si>
    <t>JOSE VLADIMIR BRITO LUNA</t>
  </si>
  <si>
    <t>YNGRIS GABRIELA URBAEZ MATOS</t>
  </si>
  <si>
    <t>ENCARGADO DE ORNATO</t>
  </si>
  <si>
    <t>BELKIS JOSEFA BATISTA RODRIGUEZ</t>
  </si>
  <si>
    <t>ESTEFANY RIVAS AQUINO</t>
  </si>
  <si>
    <t>DILENIA CASTILLO PIMENTEL</t>
  </si>
  <si>
    <t>ROBERTO ANTONIO SANTOS</t>
  </si>
  <si>
    <t>LUIS JIMENEZ</t>
  </si>
  <si>
    <t>SUPERVISOR (A)</t>
  </si>
  <si>
    <t>ALEJANDRO PEREZ</t>
  </si>
  <si>
    <t>NARSISA ZORRILLA LORENZO</t>
  </si>
  <si>
    <t>SANDRA AMARANTE ALMONTE</t>
  </si>
  <si>
    <t>SANTA CECILIA ROSADO MORETA</t>
  </si>
  <si>
    <t>INSPECTORA</t>
  </si>
  <si>
    <t>JUAN ANTONIO ROJAS FERNANDEZ</t>
  </si>
  <si>
    <t>MIGUEL ALBERTO GARCIA JAVIER</t>
  </si>
  <si>
    <t>FELIX ZACARIAS VENTURA</t>
  </si>
  <si>
    <t>PATRICIA DE CENA GUILLEN</t>
  </si>
  <si>
    <t>ASISTENTE</t>
  </si>
  <si>
    <t>LEONIDAS MARIA GONZALEZ</t>
  </si>
  <si>
    <t>HECTOR RAFAEL DURAN PICHARDO</t>
  </si>
  <si>
    <t>ANA ROSA SANTANA BRITO</t>
  </si>
  <si>
    <t>ROSARIO CASTILLO ACEVEDO</t>
  </si>
  <si>
    <t>SUB-ENCARGADA</t>
  </si>
  <si>
    <t>MARIA CANTRERAS MONTERO</t>
  </si>
  <si>
    <t>WENDY RAMOS BRITO</t>
  </si>
  <si>
    <t>ALEXI AUGUSTO BAEZ FELIZ</t>
  </si>
  <si>
    <t>ENCARGADO ALMACEN</t>
  </si>
  <si>
    <t>NIEVES MUNDA UBALDO CALZADO</t>
  </si>
  <si>
    <t>VICTOR BIDO</t>
  </si>
  <si>
    <t>OGARIS SANTANA UBIERA</t>
  </si>
  <si>
    <t>CARLOS DE JESUS MOREL</t>
  </si>
  <si>
    <t>LILIAN MERCEDES LA PAZ DIAZ</t>
  </si>
  <si>
    <t>PSICOLOGO (A)</t>
  </si>
  <si>
    <t>GLENNY RAFAELA GOMEZ MENDEZ</t>
  </si>
  <si>
    <t>ROBERTO VILLARES KING</t>
  </si>
  <si>
    <t>LORENZO JIMENEZ VARGAS</t>
  </si>
  <si>
    <t>MIRIAM COLLADO</t>
  </si>
  <si>
    <t>ANDRES FRANCISCO FLORES</t>
  </si>
  <si>
    <t>AMBAR DE LOS SANTOS</t>
  </si>
  <si>
    <t>SUPERVISORA</t>
  </si>
  <si>
    <t>LUISA RAMONA NEDDALL DIAZ</t>
  </si>
  <si>
    <t>FRANCISCO TERRERO CEDANO</t>
  </si>
  <si>
    <t>SEGURIDAD</t>
  </si>
  <si>
    <t>RUBEN PRENSA</t>
  </si>
  <si>
    <t>JESUS ACOSTA GARCIA</t>
  </si>
  <si>
    <t>FOTOCOPISTA</t>
  </si>
  <si>
    <t>RUFINO ALMONTE HERNANDEZ</t>
  </si>
  <si>
    <t>EVELIO MERAN DIAZ</t>
  </si>
  <si>
    <t>ANASTACIO CABRERA VARGAS</t>
  </si>
  <si>
    <t>MARIA MARTA MERAN</t>
  </si>
  <si>
    <t>ANA TALIA ESPINAL ALFONSO</t>
  </si>
  <si>
    <t>ALBERTO JOSE REINOSO HERNANDEZ</t>
  </si>
  <si>
    <t>EUDI CONFESORA POLANCO</t>
  </si>
  <si>
    <t>BENITO ANTONIO RODRIGUEZ</t>
  </si>
  <si>
    <t>MECANICO</t>
  </si>
  <si>
    <t>RAMON BAUTISTA</t>
  </si>
  <si>
    <t>STEPHANY GARCIA CAMACHO</t>
  </si>
  <si>
    <t>SIMEON VASQUEZ NU¥EZ</t>
  </si>
  <si>
    <t>CATALINO VALDEZ PONCEANO</t>
  </si>
  <si>
    <t>ANDRES ALMANZAR</t>
  </si>
  <si>
    <t>GABINO PERALTA</t>
  </si>
  <si>
    <t>DOMINGO ANTONIO MENDOZA</t>
  </si>
  <si>
    <t>MARISELA BAEZ</t>
  </si>
  <si>
    <t>ROSARIO ANYELIN GIL ROSARIO</t>
  </si>
  <si>
    <t>SUSANA MERCEDES</t>
  </si>
  <si>
    <t>RAFAEL LORA REYES</t>
  </si>
  <si>
    <t>NATIVIDAD MORILLO MONTERO</t>
  </si>
  <si>
    <t>EVELIN RAMONA DE LA CRUZ PE¥A</t>
  </si>
  <si>
    <t>PAMELA MERCEDES GONZALEZ SANCHEZ</t>
  </si>
  <si>
    <t>SECRETARIA I</t>
  </si>
  <si>
    <t>JOSE DE LOS SANTOS PEREZ PEREZ</t>
  </si>
  <si>
    <t>CRISTOBAL TRINIDAD PE¥A</t>
  </si>
  <si>
    <t>HECTOR RAFAEL GUZMAN DOMINGUEZ</t>
  </si>
  <si>
    <t>EVIA MARINA DE JESUS ABREU DE LEON</t>
  </si>
  <si>
    <t>RECEPCIONISTA</t>
  </si>
  <si>
    <t>MIGUEL ANTONIO OZUNA</t>
  </si>
  <si>
    <t>JUAN GARCIA</t>
  </si>
  <si>
    <t>PASCUAL ESTRELLA ESTRELLA</t>
  </si>
  <si>
    <t>ESTELLY DE LOS SANTOS</t>
  </si>
  <si>
    <t>RAFAEL BIENVENIDO CABRERA FELIZ</t>
  </si>
  <si>
    <t>JESUS JIMENEZ ENCARNACION</t>
  </si>
  <si>
    <t>MIGUEL CUEVAS CARVAJAL</t>
  </si>
  <si>
    <t>JHOVANNY MODESTO PE¥A SANTOS</t>
  </si>
  <si>
    <t>ARMANDA SEGURA</t>
  </si>
  <si>
    <t>GREGORIO DE LOS SANTOS BELTRE</t>
  </si>
  <si>
    <t>ROSA LINA POLANCO FRIAS</t>
  </si>
  <si>
    <t>ASISTENTE DEL DIRECTOR</t>
  </si>
  <si>
    <t>FELIX REYES</t>
  </si>
  <si>
    <t>ARTURO MIGUEL MORALES</t>
  </si>
  <si>
    <t>JOSE MIGUEL LOPEZ HERNANDEZ</t>
  </si>
  <si>
    <t>PASCUAL SANTOS</t>
  </si>
  <si>
    <t>MARIA DE LA CRUZ GUERRERO</t>
  </si>
  <si>
    <t>PAULA REYES LORENZO</t>
  </si>
  <si>
    <t>OCTAVIO MONTERO</t>
  </si>
  <si>
    <t>DOMINGO GERMAN CHESTER JIMENEZ</t>
  </si>
  <si>
    <t>DANYA MIGUELINA VICIOSO NUÑEZ</t>
  </si>
  <si>
    <t>PEDRO MANUEL RODRIGUEZ</t>
  </si>
  <si>
    <t>DENI MARIA LUNA BAEZ</t>
  </si>
  <si>
    <t>JUAN MARIA MARTINEZ</t>
  </si>
  <si>
    <t>JOSE MIGUEL MARTINEZ</t>
  </si>
  <si>
    <t>FELIX ANTONIO DOMINGUEZ</t>
  </si>
  <si>
    <t>JOANNA INES DE LA CRUZ</t>
  </si>
  <si>
    <t>YOHANNA ADELINA CARBONELL ESPINOSA</t>
  </si>
  <si>
    <t>MIGUEL ALEJANDRO JIMENEZ BASTARDO</t>
  </si>
  <si>
    <t>ANIBAL UBRI DE LA ROSA</t>
  </si>
  <si>
    <t>MENSAJERO</t>
  </si>
  <si>
    <t>KIRSIS GIORDANI MARIA RODRIGUEZ</t>
  </si>
  <si>
    <t>LIBED MARIA GENAO REYNOSO</t>
  </si>
  <si>
    <t>RAFAEL ANTONIO MERCADO ALMONTE</t>
  </si>
  <si>
    <t>CARLOS FERNANDO GUZMAN DE LA ROSA</t>
  </si>
  <si>
    <t>SANDRA MARIA DE LOS SANTOS TORIBIO</t>
  </si>
  <si>
    <t>ODONTOLOGO</t>
  </si>
  <si>
    <t>INDHIRA CAROLINA BELTRE</t>
  </si>
  <si>
    <t>FRANCISCO ANTONIO CACERES LOPEZ</t>
  </si>
  <si>
    <t>FRANCIA CABRERA</t>
  </si>
  <si>
    <t>ANGEL DARIO POLANCO GUTIERREZ</t>
  </si>
  <si>
    <t>EUSEBIO TOLENTINO BELBERE</t>
  </si>
  <si>
    <t>YASKARY DEL CARMEN PE¥A ACEVEDO</t>
  </si>
  <si>
    <t>GREGORIO VERAS FERNANDEZ</t>
  </si>
  <si>
    <t>JOAQUIN ANTONIO MARTE ALMONTE</t>
  </si>
  <si>
    <t>JOSE JULIAN HERNANDEZ HILARIO</t>
  </si>
  <si>
    <t>ENRIQUE JOSE PARRA</t>
  </si>
  <si>
    <t>JULIA SILVERIO MERCEDES DE CHALAS</t>
  </si>
  <si>
    <t>JOSE SOSA AQUINO</t>
  </si>
  <si>
    <t>DOMINGO DE JESUS VASQUEZ MORALES</t>
  </si>
  <si>
    <t>JUAN FRANCISCO ROSARIO MORETA</t>
  </si>
  <si>
    <t>HENRY REYES</t>
  </si>
  <si>
    <t>LUIS RAFAEL CONTRERAS</t>
  </si>
  <si>
    <t>VICTORIANA CORTORREAL MARTINEZ</t>
  </si>
  <si>
    <t>SUB-DIRECTORA</t>
  </si>
  <si>
    <t>PEDRO JOSE TEJADA CASTILLO</t>
  </si>
  <si>
    <t>ROMELIO VENTURA</t>
  </si>
  <si>
    <t>PAULINO ANTONIO INFANTE RODRIGUEZ</t>
  </si>
  <si>
    <t>ARSENIO NEFTALI LAPAIX ARNO</t>
  </si>
  <si>
    <t>VICTOR JAVIER URE¥A</t>
  </si>
  <si>
    <t>PATRICIA HOLGUIN HERNANDEZ</t>
  </si>
  <si>
    <t>JHEJENNYS  BALLADHARIS HERNANDEZ CUE</t>
  </si>
  <si>
    <t>GENY GRISELDA PEREZ BAUTISTA</t>
  </si>
  <si>
    <t>EDWARD FERNANDEZ LINARES</t>
  </si>
  <si>
    <t>ROBERTO CLIVE RAMIREZ</t>
  </si>
  <si>
    <t>JOSE DANIEL FELIX RODRIGUEZ</t>
  </si>
  <si>
    <t>RAMON REYES TORRES</t>
  </si>
  <si>
    <t>YOLANDA MARITZA MEJIA PEREZ</t>
  </si>
  <si>
    <t>CECILIA DE JESUS DE JESUS</t>
  </si>
  <si>
    <t>BIANCA PENELOPE RUIZ TAVERAS</t>
  </si>
  <si>
    <t>JOSEFA VENTURA JAVIER</t>
  </si>
  <si>
    <t>SARAI MERCEDES JIMENEZ FERNANDEZ</t>
  </si>
  <si>
    <t>RODOLFO CASANOVA</t>
  </si>
  <si>
    <t>ANABEL ARIAS FRIAS DE MORA</t>
  </si>
  <si>
    <t>FAUSTA RODRIGUEZ SANTANA</t>
  </si>
  <si>
    <t>COORDINADOR ZONA NORTE</t>
  </si>
  <si>
    <t>REINALDO ANTONIO GIL HERNANDEZ</t>
  </si>
  <si>
    <t>DENIS ALTAGRACIA ARIAS TRIUNFEL</t>
  </si>
  <si>
    <t>ESTARLIN JAVIER LLUVERES D ROSARIO</t>
  </si>
  <si>
    <t>ENCARGADO MECANICA</t>
  </si>
  <si>
    <t>FELIX ALEANDRO DE LA ROSA</t>
  </si>
  <si>
    <t>MANUEL ANTONIO ESTRELLA</t>
  </si>
  <si>
    <t>MATEO MORETA PEREZ</t>
  </si>
  <si>
    <t>YAJAIRA ALEXANDRA MIESES REYES</t>
  </si>
  <si>
    <t>ENCARGADA PROTOCOLO</t>
  </si>
  <si>
    <t>SAIRA ANGELICA MENDEZ VIDAL</t>
  </si>
  <si>
    <t>JOEL ANTONIO ACOSTA SANCHEZ</t>
  </si>
  <si>
    <t>MARIA YVELISSE ACEVEDO MARTE</t>
  </si>
  <si>
    <t>YACAIRA LIZARDO CASTRO</t>
  </si>
  <si>
    <t>SECRETARIA EJECUTIVA</t>
  </si>
  <si>
    <t>TOMAS TEJADA DE JESUS</t>
  </si>
  <si>
    <t>EUGENIO ROSARIO</t>
  </si>
  <si>
    <t>WILLNUR RUDECINDO SANTANA</t>
  </si>
  <si>
    <t>OSMAR ALBERTO ACOSTA MEDINA</t>
  </si>
  <si>
    <t>SANTANA FERRERAS</t>
  </si>
  <si>
    <t>ANTONIO GONZALO CRUZ GUZMAN</t>
  </si>
  <si>
    <t>ELIAS YANS NOEL</t>
  </si>
  <si>
    <t>GOMERO</t>
  </si>
  <si>
    <t>XIOMARA ALTAGRACIA MARTINEZ REYNOSO</t>
  </si>
  <si>
    <t>ARMANDO DE JESUS DE JESUS</t>
  </si>
  <si>
    <t>INGINIO DEL CARMEN</t>
  </si>
  <si>
    <t>LISANDRO TERRERO PEREZ</t>
  </si>
  <si>
    <t>ELADIO BAUTISTA</t>
  </si>
  <si>
    <t>LUIS ALBERTO BONILLA TORIBIO</t>
  </si>
  <si>
    <t>MARIANO CASTILLO DE LOS SANTOS</t>
  </si>
  <si>
    <t>ALBAÑIL</t>
  </si>
  <si>
    <t>VIRGILIA HERNANDEZ HERRERA</t>
  </si>
  <si>
    <t>LUIS MANUEL MORENO AYBAR</t>
  </si>
  <si>
    <t>FOTOGRAFO (A)</t>
  </si>
  <si>
    <t>ELVYN ALEJANDRO TIBURCIO LOPEZ</t>
  </si>
  <si>
    <t>MEDICO</t>
  </si>
  <si>
    <t>HECTOR RAMON HERNANDEZ FERNANDEZ</t>
  </si>
  <si>
    <t>MECANICO II</t>
  </si>
  <si>
    <t>BALDOMERO CASTILLO</t>
  </si>
  <si>
    <t>MIGUEL ANGEL FLAQUER EUSEBIO</t>
  </si>
  <si>
    <t>RAFAEL ANTONIO FELIPE</t>
  </si>
  <si>
    <t>LUCRECIA FERRERAS RIVAS</t>
  </si>
  <si>
    <t>MAURICIO TINEO DE LEON</t>
  </si>
  <si>
    <t>DULCELINA VALDEZ GERMAN</t>
  </si>
  <si>
    <t>GISELA ALTAGRACIA CRUCETA MARTINEZ</t>
  </si>
  <si>
    <t>THELMA DE JESUS DE CASTRO</t>
  </si>
  <si>
    <t>QUISQUELLA ALBA MANZUETA AMPARO</t>
  </si>
  <si>
    <t>PRIMITIVO INOA MARTINEZ</t>
  </si>
  <si>
    <t>DAMARYS BARTOLINA MEJIA</t>
  </si>
  <si>
    <t>LENIN RAFAEL LINARES RAMIREZ</t>
  </si>
  <si>
    <t>ZAIDA LINA MEJIA DE LEON</t>
  </si>
  <si>
    <t>FRANK FELIX ALMONTE HERNANDEZ</t>
  </si>
  <si>
    <t>REINA FAUSTINA JIMENEZ TORIBIO</t>
  </si>
  <si>
    <t>MELVIN ANTONIO RODRIGUEZ VASQUEZ</t>
  </si>
  <si>
    <t>MARIANO SALAS SELEDONIA</t>
  </si>
  <si>
    <t>HAROL RAFAEL VASQUEZ</t>
  </si>
  <si>
    <t>JOSE ABEL CACERES TINEO</t>
  </si>
  <si>
    <t>AGUSTIN LANTIGUA VASQUEZ</t>
  </si>
  <si>
    <t>RAFAEL ANTONIO LOPEZ HERNANDEZ</t>
  </si>
  <si>
    <t>VICTOR ANTONIO SANABIA GOMEZ</t>
  </si>
  <si>
    <t>MANUEL MARCELINO VILLANUEVA GALAN</t>
  </si>
  <si>
    <t>EUSEBIO REYES</t>
  </si>
  <si>
    <t>EDUARD PANTALEON ADAMES</t>
  </si>
  <si>
    <t>BLAS AMPARO</t>
  </si>
  <si>
    <t>ALCIDES JIMENEZ SOSA</t>
  </si>
  <si>
    <t>SINDI MARIEL MONTERO MONTERO</t>
  </si>
  <si>
    <t>BILDA LIDIA FELICIANO ROSARIO</t>
  </si>
  <si>
    <t>ABRAHAM HERIBERTO HENRIQUEZ GOMEZ</t>
  </si>
  <si>
    <t>SUSANA ALTAGRACIA SURIEL MARIA</t>
  </si>
  <si>
    <t>BIENVENIDO GARCIA MERAN</t>
  </si>
  <si>
    <t>HECTOR GABINO ZAYAS PEREZ</t>
  </si>
  <si>
    <t>KARINA ALBERTO MORILLO</t>
  </si>
  <si>
    <t>NOMBRE</t>
  </si>
  <si>
    <t>DEPARTAMENTOS</t>
  </si>
  <si>
    <t>CARGOS</t>
  </si>
  <si>
    <t>STATUS</t>
  </si>
  <si>
    <t>SUELDO</t>
  </si>
  <si>
    <t>FIJO</t>
  </si>
  <si>
    <t>COORDINADORA INTERN</t>
  </si>
  <si>
    <t>SECRETARIA DEPTO. DE R.</t>
  </si>
  <si>
    <t>ENCARGADO CONTAB.</t>
  </si>
  <si>
    <t>CHOFER DE TRANSP.</t>
  </si>
  <si>
    <t xml:space="preserve">ENCARGADO (A) OFICINA </t>
  </si>
  <si>
    <t>INSPECTORA SECC. INSPECT</t>
  </si>
  <si>
    <t>TOTAL EMPLEADOS(227)</t>
  </si>
  <si>
    <t>TOTAL GENERAL</t>
  </si>
  <si>
    <t>MECANICA</t>
  </si>
  <si>
    <t>DIVISION DE PRODUCCION</t>
  </si>
  <si>
    <t>DIVISION DE MANTENIENTO</t>
  </si>
  <si>
    <t>DIVISION DE COMUNICACIONES</t>
  </si>
  <si>
    <t>SERVICIOS GENERALES</t>
  </si>
  <si>
    <t>DIVISION REGINAL SAN FRANC.</t>
  </si>
  <si>
    <t>SECCION DE TRANSPOTACION</t>
  </si>
  <si>
    <t>DIVISION REGIONAL NORTE</t>
  </si>
  <si>
    <t>GESTION SOCIAL</t>
  </si>
  <si>
    <t>DIVISION REGIONAL SAN FRANC.</t>
  </si>
  <si>
    <t>DIVISION MEDICA</t>
  </si>
  <si>
    <t>SECCION DE CORRESPONDENCIA</t>
  </si>
  <si>
    <t>ODONTOLOGIA</t>
  </si>
  <si>
    <t>DIVISON REGIONAL DE LA VEGA</t>
  </si>
  <si>
    <t>PSICOLOGIA</t>
  </si>
  <si>
    <t>DIVISION DE CONTABILIDAD</t>
  </si>
  <si>
    <t>DIVISON DE CONTABIALIDAD</t>
  </si>
  <si>
    <t>SECCION DE SEGURIDAD</t>
  </si>
  <si>
    <t>DIVISION DE TECNONOLIA Y C.</t>
  </si>
  <si>
    <t>DIVISION REGIONAL LA VEGA</t>
  </si>
  <si>
    <t>DIVISION  DE MANTENIMIENTO</t>
  </si>
  <si>
    <t>SECCION DE AL MACEN Y SUMIN.</t>
  </si>
  <si>
    <t>RECURSOS  HUMANOS</t>
  </si>
  <si>
    <t>RECEPCION</t>
  </si>
  <si>
    <t>ANTEDESPACHO</t>
  </si>
  <si>
    <t>DIVISION REGIONAL</t>
  </si>
  <si>
    <t>DIVISION DE PRESUPUESTO</t>
  </si>
  <si>
    <t>UNIDAD EDUCATIVA</t>
  </si>
  <si>
    <t>DIVISION DE COMPRA Y C</t>
  </si>
  <si>
    <t>DIVISION DE NOMINA</t>
  </si>
  <si>
    <t>ENC. ACCESO A LA INFORMACION</t>
  </si>
  <si>
    <t>DIVISION DE MANTENIMIENTO</t>
  </si>
  <si>
    <t>DIVISION REGIONAL SAN FRANCISCO</t>
  </si>
  <si>
    <t>DEVISON REGIONAL SAN FRANCISCO</t>
  </si>
  <si>
    <t>DIVICION DE MANTENIMIENTO</t>
  </si>
  <si>
    <t>DIVISION MANTENIMIENTO</t>
  </si>
  <si>
    <t>SECCION TRANSPORTACION</t>
  </si>
  <si>
    <t>SERVICIO GENERALES</t>
  </si>
  <si>
    <t>SECCION TRNASPORTACION</t>
  </si>
  <si>
    <t>DIVION MANTENIMIENTO</t>
  </si>
  <si>
    <t>SECCION DE TRANSPORTACION</t>
  </si>
  <si>
    <t>DIVSION REGIONAL LA VEGA</t>
  </si>
  <si>
    <t>DIVISIO0N GENERAL LA VEGA</t>
  </si>
  <si>
    <t>SECCION TRANPORTACION</t>
  </si>
  <si>
    <t>DIVISION TECNOLOGIA Y COMUNICAC.</t>
  </si>
  <si>
    <t>DIVISON DE COMINCACIONES</t>
  </si>
  <si>
    <t>DIVISION REGIONAL SALCEDO</t>
  </si>
  <si>
    <t>DIVISION DE PRODUCION</t>
  </si>
  <si>
    <t>DIVISION REGIONAL  LA VEGA</t>
  </si>
  <si>
    <t>DIVISON REGIONAL LA VEGA</t>
  </si>
  <si>
    <t>DIVISION DE PALNIFICACION Y DESARROLLO</t>
  </si>
  <si>
    <t>1S/R (Ley -92)(1-%)</t>
  </si>
  <si>
    <t xml:space="preserve">Seguro Savica </t>
  </si>
  <si>
    <t xml:space="preserve">          Seguro de Pension (9.97%)</t>
  </si>
  <si>
    <t>Riesgos Laborales</t>
  </si>
  <si>
    <r>
      <t xml:space="preserve">    </t>
    </r>
    <r>
      <rPr>
        <b/>
        <sz val="11"/>
        <color theme="1"/>
        <rFont val="Calibri"/>
        <family val="2"/>
        <scheme val="minor"/>
      </rPr>
      <t xml:space="preserve">    (1.3%) (2`)</t>
    </r>
  </si>
  <si>
    <t>Empleado (3.04%)</t>
  </si>
  <si>
    <t>Patronal (7.09%)</t>
  </si>
  <si>
    <t>Registro Dependiente</t>
  </si>
  <si>
    <t>Adicionales (4')</t>
  </si>
  <si>
    <t>Subtotal TSS</t>
  </si>
  <si>
    <t xml:space="preserve">          Aporte Patronal</t>
  </si>
  <si>
    <r>
      <t xml:space="preserve">                          </t>
    </r>
    <r>
      <rPr>
        <b/>
        <sz val="11"/>
        <color theme="1"/>
        <rFont val="Calibri"/>
        <family val="2"/>
        <scheme val="minor"/>
      </rPr>
      <t>Seguro Social (Ley 87-01)</t>
    </r>
  </si>
  <si>
    <t>Sueldo Neto (RD$)</t>
  </si>
  <si>
    <t>Sueldo Nexto</t>
  </si>
  <si>
    <t>Sub-Cuenta No.</t>
  </si>
  <si>
    <t xml:space="preserve">Empleado 2.87%   </t>
  </si>
  <si>
    <t>NOMINA FIJA CORRESPONDIENTE AL MES DE ABRIL 2018</t>
  </si>
  <si>
    <t>(Seguro Salud (10.53) (3`)</t>
  </si>
  <si>
    <t>Total Retenciones y Aportes</t>
  </si>
  <si>
    <t>2.1.1.1.01</t>
  </si>
  <si>
    <t>Deduccion       Empleado</t>
  </si>
  <si>
    <t>DOLORES DE JESUS PEÑA LIRIANO</t>
  </si>
  <si>
    <t>VICTOR MANUEL LOPEZ NUÑEZ</t>
  </si>
  <si>
    <t xml:space="preserve">  Patronal (7.10%)</t>
  </si>
  <si>
    <t>.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</si>
  <si>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</si>
  <si>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</si>
  <si>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</si>
  <si>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</si>
  <si>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</si>
  <si>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Contenido color azul: opcional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</si>
</sst>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ndalus"/>
      <family val="1"/>
    </font>
    <font>
      <b/>
      <sz val="11"/>
      <color theme="1"/>
      <name val="Andalus"/>
      <family val="1"/>
    </font>
    <font>
      <b/>
      <sz val="28"/>
      <color theme="1"/>
      <name val="Calibri"/>
      <family val="2"/>
      <scheme val="minor"/>
    </font>
    <font>
      <sz val="11"/>
      <name val="Andalus"/>
      <family val="1"/>
    </font>
    <font>
      <b/>
      <sz val="13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4" fontId="3" fillId="0" borderId="0" xfId="0" applyNumberFormat="1" applyFont="1"/>
    <xf numFmtId="4" fontId="3" fillId="0" borderId="2" xfId="0" applyNumberFormat="1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Border="1" applyAlignment="1"/>
    <xf numFmtId="0" fontId="1" fillId="0" borderId="5" xfId="0" applyFont="1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1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Border="1"/>
    <xf numFmtId="0" fontId="3" fillId="0" borderId="0" xfId="0" applyFont="1" applyAlignment="1">
      <alignment horizontal="left"/>
    </xf>
    <xf numFmtId="0" fontId="0" fillId="0" borderId="1" xfId="0" applyFont="1" applyBorder="1"/>
    <xf numFmtId="0" fontId="3" fillId="0" borderId="1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3" xfId="0" applyFont="1" applyBorder="1"/>
    <xf numFmtId="0" fontId="0" fillId="0" borderId="1" xfId="0" applyFont="1" applyBorder="1" applyAlignment="1"/>
    <xf numFmtId="4" fontId="0" fillId="0" borderId="1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8" xfId="0" applyFont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0" xfId="0" applyFont="1" applyFill="1"/>
    <xf numFmtId="0" fontId="1" fillId="0" borderId="5" xfId="0" applyFont="1" applyFill="1" applyBorder="1" applyAlignment="1">
      <alignment horizontal="center" wrapText="1"/>
    </xf>
    <xf numFmtId="4" fontId="0" fillId="0" borderId="1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4" fontId="0" fillId="0" borderId="0" xfId="0" applyNumberFormat="1" applyFont="1" applyFill="1" applyAlignment="1">
      <alignment horizontal="center"/>
    </xf>
    <xf numFmtId="4" fontId="0" fillId="0" borderId="3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right"/>
    </xf>
    <xf numFmtId="4" fontId="0" fillId="2" borderId="5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5" fillId="0" borderId="1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4" fontId="8" fillId="0" borderId="1" xfId="0" applyNumberFormat="1" applyFont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130175</xdr:colOff>
      <xdr:row>1</xdr:row>
      <xdr:rowOff>136525</xdr:rowOff>
    </xdr:from>
    <xdr:to>
      <xdr:col>2</xdr:col>
      <xdr:colOff>1606550</xdr:colOff>
      <xdr:row>8</xdr:row>
      <xdr:rowOff>238125</xdr:rowOff>
    </xdr:to>
    <xdr:pic>
      <xdr:nvPicPr>
        <xdr:cNvPr id="2" name="1 Imagen" descr="C:\Users\Nomina 01\Desktop\LOGO EMBELLECI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327025"/>
          <a:ext cx="4968875" cy="183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67"/>
  <sheetViews>
    <sheetView tabSelected="1" view="pageBreakPreview" topLeftCell="D11" zoomScaleSheetLayoutView="100" workbookViewId="0">
      <pane ySplit="720" topLeftCell="A29" activePane="bottomLeft"/>
      <selection activeCell="B1" sqref="B1:B1048576"/>
      <selection pane="bottomLeft" activeCell="J244" sqref="J244"/>
    </sheetView>
  </sheetViews>
  <sheetFormatPr baseColWidth="10" defaultRowHeight="15"/>
  <cols>
    <col min="1" max="1" width="4.7109375" style="14" customWidth="1"/>
    <col min="2" max="2" width="52.28515625" style="53" customWidth="1"/>
    <col min="3" max="3" width="39.140625" style="53" customWidth="1"/>
    <col min="4" max="4" width="15.7109375" style="14" customWidth="1"/>
    <col min="5" max="5" width="10.5703125" style="14" customWidth="1"/>
    <col min="6" max="6" width="17.28515625" style="14" customWidth="1"/>
    <col min="7" max="7" width="18" style="14" customWidth="1"/>
    <col min="8" max="8" width="13.140625" style="14" customWidth="1"/>
    <col min="9" max="9" width="15.28515625" style="14" customWidth="1"/>
    <col min="10" max="10" width="15.7109375" style="14" customWidth="1"/>
    <col min="11" max="11" width="15.5703125" style="14" customWidth="1"/>
    <col min="12" max="12" width="16.85546875" style="14" customWidth="1"/>
    <col min="13" max="13" width="14.85546875" style="14" customWidth="1"/>
    <col min="14" max="14" width="12.5703125" style="14" customWidth="1"/>
    <col min="15" max="15" width="14.42578125" style="14" customWidth="1"/>
    <col min="16" max="16" width="17.85546875" style="14" customWidth="1"/>
    <col min="17" max="17" width="17.5703125" style="14" bestFit="1" customWidth="1"/>
    <col min="18" max="18" width="16" style="14" customWidth="1"/>
    <col min="19" max="19" width="20.7109375" style="14" customWidth="1"/>
    <col min="20" max="16384" width="11.42578125" style="14"/>
  </cols>
  <sheetData>
    <row r="2" spans="1:19">
      <c r="G2" s="15"/>
    </row>
    <row r="3" spans="1:19">
      <c r="B3" s="54"/>
      <c r="C3" s="54"/>
      <c r="D3" s="16"/>
      <c r="E3" s="16"/>
      <c r="F3" s="16"/>
      <c r="G3" s="16"/>
      <c r="H3" s="11"/>
      <c r="I3" s="11"/>
      <c r="J3" s="17"/>
    </row>
    <row r="4" spans="1:19" ht="21.75" customHeight="1">
      <c r="B4" s="55"/>
      <c r="C4" s="55"/>
      <c r="D4" s="18"/>
      <c r="E4" s="2"/>
      <c r="F4" s="2"/>
    </row>
    <row r="5" spans="1:19" ht="21.75" customHeight="1">
      <c r="B5" s="55"/>
      <c r="C5" s="55"/>
      <c r="D5" s="18"/>
      <c r="E5" s="2"/>
      <c r="F5" s="2"/>
    </row>
    <row r="6" spans="1:19" ht="21.75" customHeight="1">
      <c r="B6" s="55"/>
      <c r="C6" s="55"/>
      <c r="D6" s="18"/>
      <c r="E6" s="2"/>
      <c r="F6" s="2"/>
    </row>
    <row r="7" spans="1:19" ht="21.75" customHeight="1">
      <c r="B7" s="55"/>
      <c r="C7" s="55"/>
      <c r="D7" s="18"/>
      <c r="E7" s="2"/>
      <c r="F7" s="2"/>
    </row>
    <row r="8" spans="1:19" ht="21.75" customHeight="1">
      <c r="B8" s="55"/>
      <c r="C8" s="55"/>
      <c r="D8" s="18"/>
      <c r="E8" s="2"/>
      <c r="F8" s="2"/>
    </row>
    <row r="9" spans="1:19" ht="21.75" customHeight="1">
      <c r="B9" s="55"/>
      <c r="C9" s="55"/>
      <c r="D9" s="41" t="s">
        <v>342</v>
      </c>
      <c r="E9" s="2"/>
    </row>
    <row r="10" spans="1:19" ht="19.5" customHeight="1">
      <c r="B10" s="56"/>
      <c r="C10" s="56"/>
      <c r="D10" s="18"/>
      <c r="E10" s="2"/>
      <c r="F10" s="2"/>
    </row>
    <row r="11" spans="1:19" ht="36.75" customHeight="1">
      <c r="A11" s="19"/>
      <c r="B11" s="57"/>
      <c r="C11" s="57"/>
      <c r="D11" s="20"/>
      <c r="E11" s="9"/>
      <c r="F11" s="9"/>
      <c r="G11" s="19"/>
      <c r="H11" s="21"/>
      <c r="I11" s="21"/>
      <c r="J11" s="22"/>
      <c r="K11" s="23"/>
      <c r="L11" s="23"/>
      <c r="M11" s="22" t="s">
        <v>337</v>
      </c>
      <c r="N11" s="22"/>
      <c r="O11" s="23"/>
      <c r="P11" s="22"/>
      <c r="Q11" s="22"/>
      <c r="R11" s="10" t="s">
        <v>338</v>
      </c>
      <c r="S11" s="10"/>
    </row>
    <row r="12" spans="1:19" ht="34.5" customHeight="1">
      <c r="A12" s="19"/>
      <c r="B12" s="58"/>
      <c r="C12" s="58"/>
      <c r="D12" s="9"/>
      <c r="E12" s="9"/>
      <c r="F12" s="9"/>
      <c r="G12" s="9"/>
      <c r="H12" s="24"/>
      <c r="I12" s="87" t="s">
        <v>328</v>
      </c>
      <c r="J12" s="88"/>
      <c r="K12" s="40" t="s">
        <v>329</v>
      </c>
      <c r="L12" s="85" t="s">
        <v>343</v>
      </c>
      <c r="M12" s="86"/>
      <c r="N12" s="47" t="s">
        <v>333</v>
      </c>
      <c r="O12" s="39" t="s">
        <v>335</v>
      </c>
      <c r="P12" s="12" t="s">
        <v>344</v>
      </c>
      <c r="Q12" s="22"/>
      <c r="R12" s="19"/>
      <c r="S12" s="19"/>
    </row>
    <row r="13" spans="1:19" ht="30">
      <c r="A13" s="19"/>
      <c r="B13" s="58" t="s">
        <v>261</v>
      </c>
      <c r="C13" s="58" t="s">
        <v>262</v>
      </c>
      <c r="D13" s="5" t="s">
        <v>263</v>
      </c>
      <c r="E13" s="5" t="s">
        <v>264</v>
      </c>
      <c r="F13" s="13" t="s">
        <v>265</v>
      </c>
      <c r="G13" s="31" t="s">
        <v>326</v>
      </c>
      <c r="H13" s="32" t="s">
        <v>327</v>
      </c>
      <c r="I13" s="33" t="s">
        <v>341</v>
      </c>
      <c r="J13" s="33" t="s">
        <v>349</v>
      </c>
      <c r="K13" s="34" t="s">
        <v>330</v>
      </c>
      <c r="L13" s="32" t="s">
        <v>331</v>
      </c>
      <c r="M13" s="35" t="s">
        <v>332</v>
      </c>
      <c r="N13" s="36" t="s">
        <v>334</v>
      </c>
      <c r="O13" s="37"/>
      <c r="P13" s="52" t="s">
        <v>346</v>
      </c>
      <c r="Q13" s="38" t="s">
        <v>336</v>
      </c>
      <c r="R13" s="32" t="s">
        <v>339</v>
      </c>
      <c r="S13" s="32" t="s">
        <v>340</v>
      </c>
    </row>
    <row r="14" spans="1:19" ht="18" customHeight="1">
      <c r="A14" s="19"/>
      <c r="B14" s="59" t="s">
        <v>0</v>
      </c>
      <c r="C14" s="59" t="s">
        <v>0</v>
      </c>
      <c r="D14" s="6"/>
      <c r="E14" s="6"/>
      <c r="F14" s="6"/>
      <c r="G14" s="19"/>
      <c r="H14" s="28"/>
      <c r="I14" s="19"/>
      <c r="J14" s="19"/>
      <c r="K14" s="19"/>
      <c r="L14" s="19"/>
      <c r="M14" s="21"/>
      <c r="N14" s="21"/>
      <c r="O14" s="23"/>
      <c r="P14" s="25"/>
      <c r="Q14" s="19"/>
      <c r="R14" s="19"/>
      <c r="S14" s="19"/>
    </row>
    <row r="15" spans="1:19" ht="25.5" customHeight="1">
      <c r="A15" s="19">
        <v>1</v>
      </c>
      <c r="B15" s="76" t="s">
        <v>1</v>
      </c>
      <c r="C15" s="59" t="s">
        <v>275</v>
      </c>
      <c r="D15" s="6" t="s">
        <v>2</v>
      </c>
      <c r="E15" s="7" t="s">
        <v>266</v>
      </c>
      <c r="F15" s="8">
        <v>13000</v>
      </c>
      <c r="G15" s="21"/>
      <c r="H15" s="48">
        <v>25</v>
      </c>
      <c r="I15" s="62">
        <f>F15*2.87%</f>
        <v>373.1</v>
      </c>
      <c r="J15" s="30">
        <f>F15*7.1%</f>
        <v>922.99999999999989</v>
      </c>
      <c r="K15" s="30">
        <f>F15*1.3%</f>
        <v>169.00000000000003</v>
      </c>
      <c r="L15" s="83">
        <f>F15*3.04%</f>
        <v>395.2</v>
      </c>
      <c r="M15" s="63">
        <f>F15*7.09%</f>
        <v>921.7</v>
      </c>
      <c r="N15" s="30"/>
      <c r="O15" s="62">
        <f>I15+L15</f>
        <v>768.3</v>
      </c>
      <c r="P15" s="30">
        <f>+H15+I15+L15</f>
        <v>793.3</v>
      </c>
      <c r="Q15" s="30">
        <f>+J15+K15+M15</f>
        <v>2013.7</v>
      </c>
      <c r="R15" s="29">
        <f>+F15-G15-H15-I15-L15-N15</f>
        <v>12206.699999999999</v>
      </c>
      <c r="S15" s="68" t="s">
        <v>345</v>
      </c>
    </row>
    <row r="16" spans="1:19">
      <c r="A16" s="19">
        <v>2</v>
      </c>
      <c r="B16" s="76" t="s">
        <v>3</v>
      </c>
      <c r="C16" s="59" t="s">
        <v>276</v>
      </c>
      <c r="D16" s="6" t="s">
        <v>4</v>
      </c>
      <c r="E16" s="7" t="s">
        <v>266</v>
      </c>
      <c r="F16" s="8">
        <v>10500</v>
      </c>
      <c r="G16" s="21"/>
      <c r="H16" s="48">
        <v>25</v>
      </c>
      <c r="I16" s="62">
        <f t="shared" ref="I16:I79" si="0">F16*2.87%</f>
        <v>301.35000000000002</v>
      </c>
      <c r="J16" s="30">
        <f t="shared" ref="J16:J79" si="1">F16*7.1%</f>
        <v>745.49999999999989</v>
      </c>
      <c r="K16" s="30">
        <f t="shared" ref="K16:K79" si="2">F16*1.3%</f>
        <v>136.5</v>
      </c>
      <c r="L16" s="83">
        <f>F16*3.04%</f>
        <v>319.2</v>
      </c>
      <c r="M16" s="63">
        <f t="shared" ref="M16:M79" si="3">F16*7.09%</f>
        <v>744.45</v>
      </c>
      <c r="N16" s="30"/>
      <c r="O16" s="62">
        <f t="shared" ref="O16:O79" si="4">I16+L16</f>
        <v>620.54999999999995</v>
      </c>
      <c r="P16" s="30">
        <f t="shared" ref="P16:P79" si="5">+H16+I16+L16</f>
        <v>645.54999999999995</v>
      </c>
      <c r="Q16" s="30">
        <f t="shared" ref="Q16:Q79" si="6">+J16+K16+M16</f>
        <v>1626.4499999999998</v>
      </c>
      <c r="R16" s="29">
        <f t="shared" ref="R16:R79" si="7">+F16-G16-H16-I16-L16-N16</f>
        <v>9854.4499999999989</v>
      </c>
      <c r="S16" s="68" t="s">
        <v>345</v>
      </c>
    </row>
    <row r="17" spans="1:19">
      <c r="A17" s="19">
        <v>3</v>
      </c>
      <c r="B17" s="76" t="s">
        <v>5</v>
      </c>
      <c r="C17" s="59" t="s">
        <v>277</v>
      </c>
      <c r="D17" s="6" t="s">
        <v>6</v>
      </c>
      <c r="E17" s="7" t="s">
        <v>266</v>
      </c>
      <c r="F17" s="8">
        <v>12617.5</v>
      </c>
      <c r="G17" s="21"/>
      <c r="H17" s="48">
        <v>25</v>
      </c>
      <c r="I17" s="62">
        <f t="shared" si="0"/>
        <v>362.12225000000001</v>
      </c>
      <c r="J17" s="30">
        <f t="shared" si="1"/>
        <v>895.84249999999997</v>
      </c>
      <c r="K17" s="30">
        <f t="shared" si="2"/>
        <v>164.0275</v>
      </c>
      <c r="L17" s="83">
        <f t="shared" ref="L17:L80" si="8">F17*3.04%</f>
        <v>383.572</v>
      </c>
      <c r="M17" s="63">
        <f t="shared" si="3"/>
        <v>894.58075000000008</v>
      </c>
      <c r="N17" s="70"/>
      <c r="O17" s="62">
        <f t="shared" si="4"/>
        <v>745.69425000000001</v>
      </c>
      <c r="P17" s="30">
        <f t="shared" si="5"/>
        <v>770.69425000000001</v>
      </c>
      <c r="Q17" s="30">
        <f t="shared" si="6"/>
        <v>1954.45075</v>
      </c>
      <c r="R17" s="29">
        <f t="shared" si="7"/>
        <v>11846.80575</v>
      </c>
      <c r="S17" s="68" t="s">
        <v>345</v>
      </c>
    </row>
    <row r="18" spans="1:19">
      <c r="A18" s="19">
        <v>4</v>
      </c>
      <c r="B18" s="76" t="s">
        <v>7</v>
      </c>
      <c r="C18" s="59" t="s">
        <v>278</v>
      </c>
      <c r="D18" s="6" t="s">
        <v>8</v>
      </c>
      <c r="E18" s="7" t="s">
        <v>266</v>
      </c>
      <c r="F18" s="8">
        <v>9000</v>
      </c>
      <c r="G18" s="21"/>
      <c r="H18" s="48">
        <v>25</v>
      </c>
      <c r="I18" s="62">
        <f t="shared" si="0"/>
        <v>258.3</v>
      </c>
      <c r="J18" s="30">
        <f t="shared" si="1"/>
        <v>638.99999999999989</v>
      </c>
      <c r="K18" s="30">
        <f t="shared" si="2"/>
        <v>117.00000000000001</v>
      </c>
      <c r="L18" s="83">
        <f t="shared" si="8"/>
        <v>273.60000000000002</v>
      </c>
      <c r="M18" s="63">
        <f t="shared" si="3"/>
        <v>638.1</v>
      </c>
      <c r="N18" s="70"/>
      <c r="O18" s="62">
        <f t="shared" si="4"/>
        <v>531.90000000000009</v>
      </c>
      <c r="P18" s="30">
        <f t="shared" si="5"/>
        <v>556.90000000000009</v>
      </c>
      <c r="Q18" s="30">
        <f t="shared" si="6"/>
        <v>1394.1</v>
      </c>
      <c r="R18" s="29">
        <f t="shared" si="7"/>
        <v>8443.1</v>
      </c>
      <c r="S18" s="68" t="s">
        <v>345</v>
      </c>
    </row>
    <row r="19" spans="1:19">
      <c r="A19" s="19">
        <v>5</v>
      </c>
      <c r="B19" s="76" t="s">
        <v>9</v>
      </c>
      <c r="C19" s="59" t="s">
        <v>279</v>
      </c>
      <c r="D19" s="6" t="s">
        <v>4</v>
      </c>
      <c r="E19" s="7" t="s">
        <v>266</v>
      </c>
      <c r="F19" s="8">
        <v>11377.48</v>
      </c>
      <c r="G19" s="21"/>
      <c r="H19" s="48">
        <v>25</v>
      </c>
      <c r="I19" s="62">
        <f t="shared" si="0"/>
        <v>326.53367599999996</v>
      </c>
      <c r="J19" s="30">
        <f t="shared" si="1"/>
        <v>807.80107999999984</v>
      </c>
      <c r="K19" s="30">
        <f t="shared" si="2"/>
        <v>147.90724</v>
      </c>
      <c r="L19" s="83">
        <f t="shared" si="8"/>
        <v>345.87539199999998</v>
      </c>
      <c r="M19" s="63">
        <f t="shared" si="3"/>
        <v>806.66333199999997</v>
      </c>
      <c r="N19" s="70"/>
      <c r="O19" s="62">
        <f t="shared" si="4"/>
        <v>672.40906799999993</v>
      </c>
      <c r="P19" s="30">
        <f t="shared" si="5"/>
        <v>697.40906799999993</v>
      </c>
      <c r="Q19" s="30">
        <f t="shared" si="6"/>
        <v>1762.3716519999998</v>
      </c>
      <c r="R19" s="29">
        <f t="shared" si="7"/>
        <v>10680.070932000001</v>
      </c>
      <c r="S19" s="68" t="s">
        <v>345</v>
      </c>
    </row>
    <row r="20" spans="1:19">
      <c r="A20" s="19">
        <v>6</v>
      </c>
      <c r="B20" s="76" t="s">
        <v>10</v>
      </c>
      <c r="C20" s="59" t="s">
        <v>279</v>
      </c>
      <c r="D20" s="6" t="s">
        <v>11</v>
      </c>
      <c r="E20" s="7" t="s">
        <v>266</v>
      </c>
      <c r="F20" s="8">
        <v>10412.5</v>
      </c>
      <c r="G20" s="21"/>
      <c r="H20" s="48">
        <v>25</v>
      </c>
      <c r="I20" s="62">
        <f t="shared" si="0"/>
        <v>298.83875</v>
      </c>
      <c r="J20" s="30">
        <f t="shared" si="1"/>
        <v>739.28749999999991</v>
      </c>
      <c r="K20" s="30">
        <f t="shared" si="2"/>
        <v>135.36250000000001</v>
      </c>
      <c r="L20" s="83">
        <f t="shared" si="8"/>
        <v>316.54000000000002</v>
      </c>
      <c r="M20" s="63">
        <f t="shared" si="3"/>
        <v>738.24625000000003</v>
      </c>
      <c r="N20" s="70"/>
      <c r="O20" s="62">
        <f t="shared" si="4"/>
        <v>615.37875000000008</v>
      </c>
      <c r="P20" s="30">
        <f t="shared" si="5"/>
        <v>640.37875000000008</v>
      </c>
      <c r="Q20" s="30">
        <f t="shared" si="6"/>
        <v>1612.8962499999998</v>
      </c>
      <c r="R20" s="29">
        <f t="shared" si="7"/>
        <v>9772.1212499999983</v>
      </c>
      <c r="S20" s="68" t="s">
        <v>345</v>
      </c>
    </row>
    <row r="21" spans="1:19">
      <c r="A21" s="19">
        <v>7</v>
      </c>
      <c r="B21" s="76" t="s">
        <v>12</v>
      </c>
      <c r="C21" s="59" t="s">
        <v>277</v>
      </c>
      <c r="D21" s="6" t="s">
        <v>13</v>
      </c>
      <c r="E21" s="7" t="s">
        <v>266</v>
      </c>
      <c r="F21" s="8">
        <v>8117.5</v>
      </c>
      <c r="G21" s="21"/>
      <c r="H21" s="48">
        <v>25</v>
      </c>
      <c r="I21" s="62">
        <f t="shared" si="0"/>
        <v>232.97225</v>
      </c>
      <c r="J21" s="30">
        <f t="shared" si="1"/>
        <v>576.34249999999997</v>
      </c>
      <c r="K21" s="30">
        <f t="shared" si="2"/>
        <v>105.5275</v>
      </c>
      <c r="L21" s="83">
        <f t="shared" si="8"/>
        <v>246.77199999999999</v>
      </c>
      <c r="M21" s="63">
        <f t="shared" si="3"/>
        <v>575.53075000000001</v>
      </c>
      <c r="N21" s="71"/>
      <c r="O21" s="62">
        <f t="shared" si="4"/>
        <v>479.74424999999997</v>
      </c>
      <c r="P21" s="30">
        <f t="shared" si="5"/>
        <v>504.74425000000002</v>
      </c>
      <c r="Q21" s="30">
        <f t="shared" si="6"/>
        <v>1257.40075</v>
      </c>
      <c r="R21" s="29">
        <f t="shared" si="7"/>
        <v>7612.7557500000003</v>
      </c>
      <c r="S21" s="68" t="s">
        <v>345</v>
      </c>
    </row>
    <row r="22" spans="1:19">
      <c r="A22" s="19">
        <v>8</v>
      </c>
      <c r="B22" s="76" t="s">
        <v>14</v>
      </c>
      <c r="C22" s="59" t="s">
        <v>280</v>
      </c>
      <c r="D22" s="6" t="s">
        <v>4</v>
      </c>
      <c r="E22" s="7" t="s">
        <v>266</v>
      </c>
      <c r="F22" s="8">
        <v>8000</v>
      </c>
      <c r="G22" s="21"/>
      <c r="H22" s="48">
        <v>25</v>
      </c>
      <c r="I22" s="62">
        <f t="shared" si="0"/>
        <v>229.6</v>
      </c>
      <c r="J22" s="30">
        <f t="shared" si="1"/>
        <v>568</v>
      </c>
      <c r="K22" s="30">
        <f t="shared" si="2"/>
        <v>104.00000000000001</v>
      </c>
      <c r="L22" s="83">
        <f t="shared" si="8"/>
        <v>243.2</v>
      </c>
      <c r="M22" s="63">
        <f t="shared" si="3"/>
        <v>567.20000000000005</v>
      </c>
      <c r="N22" s="70"/>
      <c r="O22" s="62">
        <f t="shared" si="4"/>
        <v>472.79999999999995</v>
      </c>
      <c r="P22" s="30">
        <f t="shared" si="5"/>
        <v>497.79999999999995</v>
      </c>
      <c r="Q22" s="30">
        <f t="shared" si="6"/>
        <v>1239.2</v>
      </c>
      <c r="R22" s="29">
        <f t="shared" si="7"/>
        <v>7502.2</v>
      </c>
      <c r="S22" s="68" t="s">
        <v>345</v>
      </c>
    </row>
    <row r="23" spans="1:19">
      <c r="A23" s="19">
        <v>9</v>
      </c>
      <c r="B23" s="76" t="s">
        <v>15</v>
      </c>
      <c r="C23" s="59" t="s">
        <v>277</v>
      </c>
      <c r="D23" s="6" t="s">
        <v>4</v>
      </c>
      <c r="E23" s="7" t="s">
        <v>266</v>
      </c>
      <c r="F23" s="8">
        <v>6617.5</v>
      </c>
      <c r="G23" s="21"/>
      <c r="H23" s="48">
        <v>25</v>
      </c>
      <c r="I23" s="62">
        <f t="shared" si="0"/>
        <v>189.92224999999999</v>
      </c>
      <c r="J23" s="30">
        <f t="shared" si="1"/>
        <v>469.84249999999997</v>
      </c>
      <c r="K23" s="30">
        <f t="shared" si="2"/>
        <v>86.027500000000003</v>
      </c>
      <c r="L23" s="83">
        <f t="shared" si="8"/>
        <v>201.172</v>
      </c>
      <c r="M23" s="63">
        <f t="shared" si="3"/>
        <v>469.18075000000005</v>
      </c>
      <c r="N23" s="71"/>
      <c r="O23" s="62">
        <f t="shared" si="4"/>
        <v>391.09424999999999</v>
      </c>
      <c r="P23" s="30">
        <f t="shared" si="5"/>
        <v>416.09424999999999</v>
      </c>
      <c r="Q23" s="30">
        <f t="shared" si="6"/>
        <v>1025.0507500000001</v>
      </c>
      <c r="R23" s="29">
        <f t="shared" si="7"/>
        <v>6201.4057500000008</v>
      </c>
      <c r="S23" s="68" t="s">
        <v>345</v>
      </c>
    </row>
    <row r="24" spans="1:19">
      <c r="A24" s="19">
        <v>10</v>
      </c>
      <c r="B24" s="76" t="s">
        <v>16</v>
      </c>
      <c r="C24" s="59" t="s">
        <v>279</v>
      </c>
      <c r="D24" s="6" t="s">
        <v>13</v>
      </c>
      <c r="E24" s="7" t="s">
        <v>266</v>
      </c>
      <c r="F24" s="8">
        <v>5117.5</v>
      </c>
      <c r="G24" s="21"/>
      <c r="H24" s="48">
        <v>25</v>
      </c>
      <c r="I24" s="62">
        <f t="shared" si="0"/>
        <v>146.87225000000001</v>
      </c>
      <c r="J24" s="30">
        <f t="shared" si="1"/>
        <v>363.34249999999997</v>
      </c>
      <c r="K24" s="30">
        <f t="shared" si="2"/>
        <v>66.527500000000003</v>
      </c>
      <c r="L24" s="83">
        <f t="shared" si="8"/>
        <v>155.572</v>
      </c>
      <c r="M24" s="63">
        <f t="shared" si="3"/>
        <v>362.83075000000002</v>
      </c>
      <c r="N24" s="70"/>
      <c r="O24" s="62">
        <f t="shared" si="4"/>
        <v>302.44425000000001</v>
      </c>
      <c r="P24" s="30">
        <f t="shared" si="5"/>
        <v>327.44425000000001</v>
      </c>
      <c r="Q24" s="30">
        <f t="shared" si="6"/>
        <v>792.70074999999997</v>
      </c>
      <c r="R24" s="29">
        <f t="shared" si="7"/>
        <v>4790.0557499999995</v>
      </c>
      <c r="S24" s="68" t="s">
        <v>345</v>
      </c>
    </row>
    <row r="25" spans="1:19">
      <c r="A25" s="19">
        <v>11</v>
      </c>
      <c r="B25" s="76" t="s">
        <v>17</v>
      </c>
      <c r="C25" s="59" t="s">
        <v>276</v>
      </c>
      <c r="D25" s="6" t="s">
        <v>18</v>
      </c>
      <c r="E25" s="7" t="s">
        <v>266</v>
      </c>
      <c r="F25" s="8">
        <v>10631.8</v>
      </c>
      <c r="G25" s="21"/>
      <c r="H25" s="48">
        <v>25</v>
      </c>
      <c r="I25" s="62">
        <f t="shared" si="0"/>
        <v>305.13265999999999</v>
      </c>
      <c r="J25" s="30">
        <f t="shared" si="1"/>
        <v>754.85779999999988</v>
      </c>
      <c r="K25" s="30">
        <f t="shared" si="2"/>
        <v>138.21340000000001</v>
      </c>
      <c r="L25" s="83">
        <f t="shared" si="8"/>
        <v>323.20671999999996</v>
      </c>
      <c r="M25" s="63">
        <f t="shared" si="3"/>
        <v>753.79462000000001</v>
      </c>
      <c r="N25" s="71"/>
      <c r="O25" s="62">
        <f t="shared" si="4"/>
        <v>628.33937999999989</v>
      </c>
      <c r="P25" s="30">
        <f t="shared" si="5"/>
        <v>653.33937999999989</v>
      </c>
      <c r="Q25" s="30">
        <f t="shared" si="6"/>
        <v>1646.86582</v>
      </c>
      <c r="R25" s="29">
        <f t="shared" si="7"/>
        <v>9978.4606199999998</v>
      </c>
      <c r="S25" s="68" t="s">
        <v>345</v>
      </c>
    </row>
    <row r="26" spans="1:19">
      <c r="A26" s="19">
        <v>12</v>
      </c>
      <c r="B26" s="76" t="s">
        <v>19</v>
      </c>
      <c r="C26" s="59" t="s">
        <v>280</v>
      </c>
      <c r="D26" s="6" t="s">
        <v>13</v>
      </c>
      <c r="E26" s="7" t="s">
        <v>266</v>
      </c>
      <c r="F26" s="8">
        <v>7617.5</v>
      </c>
      <c r="G26" s="21"/>
      <c r="H26" s="48">
        <v>25</v>
      </c>
      <c r="I26" s="62">
        <f t="shared" si="0"/>
        <v>218.62225000000001</v>
      </c>
      <c r="J26" s="30">
        <f t="shared" si="1"/>
        <v>540.84249999999997</v>
      </c>
      <c r="K26" s="30">
        <f t="shared" si="2"/>
        <v>99.027500000000003</v>
      </c>
      <c r="L26" s="83">
        <f t="shared" si="8"/>
        <v>231.572</v>
      </c>
      <c r="M26" s="63">
        <f t="shared" si="3"/>
        <v>540.08075000000008</v>
      </c>
      <c r="N26" s="70"/>
      <c r="O26" s="62">
        <f t="shared" si="4"/>
        <v>450.19425000000001</v>
      </c>
      <c r="P26" s="30">
        <f t="shared" si="5"/>
        <v>475.19425000000001</v>
      </c>
      <c r="Q26" s="30">
        <f t="shared" si="6"/>
        <v>1179.95075</v>
      </c>
      <c r="R26" s="29">
        <f t="shared" si="7"/>
        <v>7142.3057499999995</v>
      </c>
      <c r="S26" s="68" t="s">
        <v>345</v>
      </c>
    </row>
    <row r="27" spans="1:19">
      <c r="A27" s="19">
        <v>13</v>
      </c>
      <c r="B27" s="76" t="s">
        <v>20</v>
      </c>
      <c r="C27" s="59" t="s">
        <v>281</v>
      </c>
      <c r="D27" s="6" t="s">
        <v>270</v>
      </c>
      <c r="E27" s="7" t="s">
        <v>266</v>
      </c>
      <c r="F27" s="8">
        <v>9500</v>
      </c>
      <c r="G27" s="21"/>
      <c r="H27" s="48">
        <v>25</v>
      </c>
      <c r="I27" s="62">
        <f t="shared" si="0"/>
        <v>272.64999999999998</v>
      </c>
      <c r="J27" s="30">
        <f t="shared" si="1"/>
        <v>674.49999999999989</v>
      </c>
      <c r="K27" s="30">
        <f t="shared" si="2"/>
        <v>123.50000000000001</v>
      </c>
      <c r="L27" s="83">
        <f t="shared" si="8"/>
        <v>288.8</v>
      </c>
      <c r="M27" s="63">
        <f t="shared" si="3"/>
        <v>673.55000000000007</v>
      </c>
      <c r="N27" s="71"/>
      <c r="O27" s="62">
        <f t="shared" si="4"/>
        <v>561.45000000000005</v>
      </c>
      <c r="P27" s="30">
        <f t="shared" si="5"/>
        <v>586.45000000000005</v>
      </c>
      <c r="Q27" s="30">
        <f t="shared" si="6"/>
        <v>1471.55</v>
      </c>
      <c r="R27" s="29">
        <f t="shared" si="7"/>
        <v>8913.5500000000011</v>
      </c>
      <c r="S27" s="68" t="s">
        <v>345</v>
      </c>
    </row>
    <row r="28" spans="1:19">
      <c r="A28" s="19">
        <v>14</v>
      </c>
      <c r="B28" s="76" t="s">
        <v>21</v>
      </c>
      <c r="C28" s="59" t="s">
        <v>282</v>
      </c>
      <c r="D28" s="6" t="s">
        <v>22</v>
      </c>
      <c r="E28" s="7" t="s">
        <v>266</v>
      </c>
      <c r="F28" s="8">
        <v>20092.18</v>
      </c>
      <c r="G28" s="21"/>
      <c r="H28" s="48">
        <v>25</v>
      </c>
      <c r="I28" s="62">
        <f t="shared" si="0"/>
        <v>576.64556600000003</v>
      </c>
      <c r="J28" s="30">
        <f t="shared" si="1"/>
        <v>1426.5447799999999</v>
      </c>
      <c r="K28" s="30">
        <f t="shared" si="2"/>
        <v>261.19834000000003</v>
      </c>
      <c r="L28" s="83">
        <f t="shared" si="8"/>
        <v>610.80227200000002</v>
      </c>
      <c r="M28" s="63">
        <f t="shared" si="3"/>
        <v>1424.535562</v>
      </c>
      <c r="N28" s="70"/>
      <c r="O28" s="62">
        <f t="shared" si="4"/>
        <v>1187.447838</v>
      </c>
      <c r="P28" s="30">
        <f t="shared" si="5"/>
        <v>1212.447838</v>
      </c>
      <c r="Q28" s="30">
        <f t="shared" si="6"/>
        <v>3112.2786820000001</v>
      </c>
      <c r="R28" s="29">
        <f t="shared" si="7"/>
        <v>18879.732162</v>
      </c>
      <c r="S28" s="68" t="s">
        <v>345</v>
      </c>
    </row>
    <row r="29" spans="1:19">
      <c r="A29" s="19">
        <v>15</v>
      </c>
      <c r="B29" s="76" t="s">
        <v>23</v>
      </c>
      <c r="C29" s="59" t="s">
        <v>277</v>
      </c>
      <c r="D29" s="6" t="s">
        <v>24</v>
      </c>
      <c r="E29" s="7" t="s">
        <v>266</v>
      </c>
      <c r="F29" s="8">
        <v>7599.98</v>
      </c>
      <c r="G29" s="21"/>
      <c r="H29" s="48">
        <v>25</v>
      </c>
      <c r="I29" s="62">
        <f t="shared" si="0"/>
        <v>218.11942599999998</v>
      </c>
      <c r="J29" s="30">
        <f t="shared" si="1"/>
        <v>539.59857999999997</v>
      </c>
      <c r="K29" s="30">
        <f t="shared" si="2"/>
        <v>98.79974</v>
      </c>
      <c r="L29" s="83">
        <f t="shared" si="8"/>
        <v>231.03939199999999</v>
      </c>
      <c r="M29" s="63">
        <f t="shared" si="3"/>
        <v>538.83858199999997</v>
      </c>
      <c r="N29" s="71"/>
      <c r="O29" s="62">
        <f t="shared" si="4"/>
        <v>449.158818</v>
      </c>
      <c r="P29" s="30">
        <f t="shared" si="5"/>
        <v>474.158818</v>
      </c>
      <c r="Q29" s="30">
        <f t="shared" si="6"/>
        <v>1177.2369020000001</v>
      </c>
      <c r="R29" s="29">
        <f t="shared" si="7"/>
        <v>7125.8211819999997</v>
      </c>
      <c r="S29" s="68" t="s">
        <v>345</v>
      </c>
    </row>
    <row r="30" spans="1:19">
      <c r="A30" s="19">
        <v>16</v>
      </c>
      <c r="B30" s="76" t="s">
        <v>25</v>
      </c>
      <c r="C30" s="59" t="s">
        <v>277</v>
      </c>
      <c r="D30" s="6" t="s">
        <v>13</v>
      </c>
      <c r="E30" s="7" t="s">
        <v>266</v>
      </c>
      <c r="F30" s="8">
        <v>8000</v>
      </c>
      <c r="G30" s="21"/>
      <c r="H30" s="48">
        <v>25</v>
      </c>
      <c r="I30" s="62">
        <f t="shared" si="0"/>
        <v>229.6</v>
      </c>
      <c r="J30" s="30">
        <f t="shared" si="1"/>
        <v>568</v>
      </c>
      <c r="K30" s="30">
        <f t="shared" si="2"/>
        <v>104.00000000000001</v>
      </c>
      <c r="L30" s="83">
        <f t="shared" si="8"/>
        <v>243.2</v>
      </c>
      <c r="M30" s="63">
        <f t="shared" si="3"/>
        <v>567.20000000000005</v>
      </c>
      <c r="N30" s="70"/>
      <c r="O30" s="62">
        <f t="shared" si="4"/>
        <v>472.79999999999995</v>
      </c>
      <c r="P30" s="30">
        <f t="shared" si="5"/>
        <v>497.79999999999995</v>
      </c>
      <c r="Q30" s="30">
        <f t="shared" si="6"/>
        <v>1239.2</v>
      </c>
      <c r="R30" s="29">
        <f t="shared" si="7"/>
        <v>7502.2</v>
      </c>
      <c r="S30" s="68" t="s">
        <v>345</v>
      </c>
    </row>
    <row r="31" spans="1:19">
      <c r="A31" s="19">
        <v>17</v>
      </c>
      <c r="B31" s="76" t="s">
        <v>26</v>
      </c>
      <c r="C31" s="59" t="s">
        <v>279</v>
      </c>
      <c r="D31" s="6" t="s">
        <v>4</v>
      </c>
      <c r="E31" s="7" t="s">
        <v>266</v>
      </c>
      <c r="F31" s="8">
        <v>8117.5</v>
      </c>
      <c r="G31" s="21"/>
      <c r="H31" s="48">
        <v>25</v>
      </c>
      <c r="I31" s="62">
        <f t="shared" si="0"/>
        <v>232.97225</v>
      </c>
      <c r="J31" s="30">
        <f t="shared" si="1"/>
        <v>576.34249999999997</v>
      </c>
      <c r="K31" s="30">
        <f t="shared" si="2"/>
        <v>105.5275</v>
      </c>
      <c r="L31" s="83">
        <f t="shared" si="8"/>
        <v>246.77199999999999</v>
      </c>
      <c r="M31" s="63">
        <f t="shared" si="3"/>
        <v>575.53075000000001</v>
      </c>
      <c r="N31" s="70"/>
      <c r="O31" s="62">
        <f t="shared" si="4"/>
        <v>479.74424999999997</v>
      </c>
      <c r="P31" s="30">
        <f t="shared" si="5"/>
        <v>504.74425000000002</v>
      </c>
      <c r="Q31" s="30">
        <f t="shared" si="6"/>
        <v>1257.40075</v>
      </c>
      <c r="R31" s="29">
        <f t="shared" si="7"/>
        <v>7612.7557500000003</v>
      </c>
      <c r="S31" s="68" t="s">
        <v>345</v>
      </c>
    </row>
    <row r="32" spans="1:19">
      <c r="A32" s="19">
        <v>18</v>
      </c>
      <c r="B32" s="76" t="s">
        <v>27</v>
      </c>
      <c r="C32" s="59" t="s">
        <v>279</v>
      </c>
      <c r="D32" s="6" t="s">
        <v>2</v>
      </c>
      <c r="E32" s="7" t="s">
        <v>266</v>
      </c>
      <c r="F32" s="8">
        <v>10000</v>
      </c>
      <c r="G32" s="21"/>
      <c r="H32" s="48">
        <v>25</v>
      </c>
      <c r="I32" s="62">
        <f t="shared" si="0"/>
        <v>287</v>
      </c>
      <c r="J32" s="30">
        <f t="shared" si="1"/>
        <v>709.99999999999989</v>
      </c>
      <c r="K32" s="30">
        <f t="shared" si="2"/>
        <v>130</v>
      </c>
      <c r="L32" s="83">
        <f t="shared" si="8"/>
        <v>304</v>
      </c>
      <c r="M32" s="63">
        <f t="shared" si="3"/>
        <v>709</v>
      </c>
      <c r="N32" s="71"/>
      <c r="O32" s="62">
        <f t="shared" si="4"/>
        <v>591</v>
      </c>
      <c r="P32" s="30">
        <f t="shared" si="5"/>
        <v>616</v>
      </c>
      <c r="Q32" s="30">
        <f t="shared" si="6"/>
        <v>1549</v>
      </c>
      <c r="R32" s="29">
        <f t="shared" si="7"/>
        <v>9384</v>
      </c>
      <c r="S32" s="68" t="s">
        <v>345</v>
      </c>
    </row>
    <row r="33" spans="1:19">
      <c r="A33" s="19">
        <v>19</v>
      </c>
      <c r="B33" s="76" t="s">
        <v>28</v>
      </c>
      <c r="C33" s="59" t="s">
        <v>283</v>
      </c>
      <c r="D33" s="6" t="s">
        <v>29</v>
      </c>
      <c r="E33" s="7" t="s">
        <v>266</v>
      </c>
      <c r="F33" s="8">
        <v>19000</v>
      </c>
      <c r="G33" s="21"/>
      <c r="H33" s="48">
        <v>25</v>
      </c>
      <c r="I33" s="62">
        <f t="shared" si="0"/>
        <v>545.29999999999995</v>
      </c>
      <c r="J33" s="30">
        <f t="shared" si="1"/>
        <v>1348.9999999999998</v>
      </c>
      <c r="K33" s="30">
        <f t="shared" si="2"/>
        <v>247.00000000000003</v>
      </c>
      <c r="L33" s="83">
        <f t="shared" si="8"/>
        <v>577.6</v>
      </c>
      <c r="M33" s="63">
        <f t="shared" si="3"/>
        <v>1347.1000000000001</v>
      </c>
      <c r="N33" s="70"/>
      <c r="O33" s="62">
        <f t="shared" si="4"/>
        <v>1122.9000000000001</v>
      </c>
      <c r="P33" s="30">
        <f t="shared" si="5"/>
        <v>1147.9000000000001</v>
      </c>
      <c r="Q33" s="30">
        <f t="shared" si="6"/>
        <v>2943.1</v>
      </c>
      <c r="R33" s="29">
        <f t="shared" si="7"/>
        <v>17852.100000000002</v>
      </c>
      <c r="S33" s="68" t="s">
        <v>345</v>
      </c>
    </row>
    <row r="34" spans="1:19">
      <c r="A34" s="19">
        <v>20</v>
      </c>
      <c r="B34" s="76" t="s">
        <v>30</v>
      </c>
      <c r="C34" s="59" t="s">
        <v>277</v>
      </c>
      <c r="D34" s="6" t="s">
        <v>2</v>
      </c>
      <c r="E34" s="7" t="s">
        <v>266</v>
      </c>
      <c r="F34" s="8">
        <v>8117.5</v>
      </c>
      <c r="G34" s="21"/>
      <c r="H34" s="48">
        <v>25</v>
      </c>
      <c r="I34" s="62">
        <f t="shared" si="0"/>
        <v>232.97225</v>
      </c>
      <c r="J34" s="30">
        <f t="shared" si="1"/>
        <v>576.34249999999997</v>
      </c>
      <c r="K34" s="30">
        <f t="shared" si="2"/>
        <v>105.5275</v>
      </c>
      <c r="L34" s="83">
        <f t="shared" si="8"/>
        <v>246.77199999999999</v>
      </c>
      <c r="M34" s="63">
        <f t="shared" si="3"/>
        <v>575.53075000000001</v>
      </c>
      <c r="N34" s="70"/>
      <c r="O34" s="62">
        <f t="shared" si="4"/>
        <v>479.74424999999997</v>
      </c>
      <c r="P34" s="30">
        <f t="shared" si="5"/>
        <v>504.74425000000002</v>
      </c>
      <c r="Q34" s="30">
        <f t="shared" si="6"/>
        <v>1257.40075</v>
      </c>
      <c r="R34" s="29">
        <f t="shared" si="7"/>
        <v>7612.7557500000003</v>
      </c>
      <c r="S34" s="68" t="s">
        <v>345</v>
      </c>
    </row>
    <row r="35" spans="1:19">
      <c r="A35" s="19">
        <v>21</v>
      </c>
      <c r="B35" s="76" t="s">
        <v>31</v>
      </c>
      <c r="C35" s="59" t="s">
        <v>277</v>
      </c>
      <c r="D35" s="6" t="s">
        <v>271</v>
      </c>
      <c r="E35" s="7" t="s">
        <v>266</v>
      </c>
      <c r="F35" s="8">
        <v>15000</v>
      </c>
      <c r="G35" s="21"/>
      <c r="H35" s="48">
        <v>25</v>
      </c>
      <c r="I35" s="62">
        <f t="shared" si="0"/>
        <v>430.5</v>
      </c>
      <c r="J35" s="30">
        <f t="shared" si="1"/>
        <v>1065</v>
      </c>
      <c r="K35" s="30">
        <f t="shared" si="2"/>
        <v>195.00000000000003</v>
      </c>
      <c r="L35" s="83">
        <f t="shared" si="8"/>
        <v>456</v>
      </c>
      <c r="M35" s="63">
        <f t="shared" si="3"/>
        <v>1063.5</v>
      </c>
      <c r="N35" s="71"/>
      <c r="O35" s="62">
        <f t="shared" si="4"/>
        <v>886.5</v>
      </c>
      <c r="P35" s="30">
        <f t="shared" si="5"/>
        <v>911.5</v>
      </c>
      <c r="Q35" s="30">
        <f t="shared" si="6"/>
        <v>2323.5</v>
      </c>
      <c r="R35" s="29">
        <f t="shared" si="7"/>
        <v>14088.5</v>
      </c>
      <c r="S35" s="68" t="s">
        <v>345</v>
      </c>
    </row>
    <row r="36" spans="1:19">
      <c r="A36" s="19">
        <v>22</v>
      </c>
      <c r="B36" s="76" t="s">
        <v>32</v>
      </c>
      <c r="C36" s="59" t="s">
        <v>281</v>
      </c>
      <c r="D36" s="6" t="s">
        <v>18</v>
      </c>
      <c r="E36" s="7" t="s">
        <v>266</v>
      </c>
      <c r="F36" s="8">
        <v>14500</v>
      </c>
      <c r="G36" s="21"/>
      <c r="H36" s="48">
        <v>25</v>
      </c>
      <c r="I36" s="62">
        <f t="shared" si="0"/>
        <v>416.15</v>
      </c>
      <c r="J36" s="30">
        <f t="shared" si="1"/>
        <v>1029.5</v>
      </c>
      <c r="K36" s="30">
        <f t="shared" si="2"/>
        <v>188.50000000000003</v>
      </c>
      <c r="L36" s="83">
        <f t="shared" si="8"/>
        <v>440.8</v>
      </c>
      <c r="M36" s="63">
        <f t="shared" si="3"/>
        <v>1028.05</v>
      </c>
      <c r="N36" s="70"/>
      <c r="O36" s="62">
        <f t="shared" si="4"/>
        <v>856.95</v>
      </c>
      <c r="P36" s="30">
        <f t="shared" si="5"/>
        <v>881.95</v>
      </c>
      <c r="Q36" s="30">
        <f t="shared" si="6"/>
        <v>2246.0500000000002</v>
      </c>
      <c r="R36" s="29">
        <f t="shared" si="7"/>
        <v>13618.050000000001</v>
      </c>
      <c r="S36" s="68" t="s">
        <v>345</v>
      </c>
    </row>
    <row r="37" spans="1:19">
      <c r="A37" s="19">
        <v>23</v>
      </c>
      <c r="B37" s="76" t="s">
        <v>33</v>
      </c>
      <c r="C37" s="59" t="s">
        <v>277</v>
      </c>
      <c r="D37" s="6" t="s">
        <v>34</v>
      </c>
      <c r="E37" s="7" t="s">
        <v>266</v>
      </c>
      <c r="F37" s="8">
        <v>5117.5</v>
      </c>
      <c r="G37" s="21"/>
      <c r="H37" s="48">
        <v>25</v>
      </c>
      <c r="I37" s="62">
        <f t="shared" si="0"/>
        <v>146.87225000000001</v>
      </c>
      <c r="J37" s="30">
        <f t="shared" si="1"/>
        <v>363.34249999999997</v>
      </c>
      <c r="K37" s="30">
        <f t="shared" si="2"/>
        <v>66.527500000000003</v>
      </c>
      <c r="L37" s="83">
        <f t="shared" si="8"/>
        <v>155.572</v>
      </c>
      <c r="M37" s="63">
        <f t="shared" si="3"/>
        <v>362.83075000000002</v>
      </c>
      <c r="N37" s="70"/>
      <c r="O37" s="62">
        <f t="shared" si="4"/>
        <v>302.44425000000001</v>
      </c>
      <c r="P37" s="30">
        <f t="shared" si="5"/>
        <v>327.44425000000001</v>
      </c>
      <c r="Q37" s="30">
        <f t="shared" si="6"/>
        <v>792.70074999999997</v>
      </c>
      <c r="R37" s="29">
        <f t="shared" si="7"/>
        <v>4790.0557499999995</v>
      </c>
      <c r="S37" s="68" t="s">
        <v>345</v>
      </c>
    </row>
    <row r="38" spans="1:19">
      <c r="A38" s="19">
        <v>24</v>
      </c>
      <c r="B38" s="76" t="s">
        <v>35</v>
      </c>
      <c r="C38" s="59" t="s">
        <v>277</v>
      </c>
      <c r="D38" s="6" t="s">
        <v>22</v>
      </c>
      <c r="E38" s="7" t="s">
        <v>266</v>
      </c>
      <c r="F38" s="8">
        <v>7629.67</v>
      </c>
      <c r="G38" s="21"/>
      <c r="H38" s="48">
        <v>25</v>
      </c>
      <c r="I38" s="62">
        <f t="shared" si="0"/>
        <v>218.971529</v>
      </c>
      <c r="J38" s="30">
        <f t="shared" si="1"/>
        <v>541.70656999999994</v>
      </c>
      <c r="K38" s="30">
        <f t="shared" si="2"/>
        <v>99.185710000000014</v>
      </c>
      <c r="L38" s="83">
        <f t="shared" si="8"/>
        <v>231.941968</v>
      </c>
      <c r="M38" s="63">
        <f t="shared" si="3"/>
        <v>540.94360300000005</v>
      </c>
      <c r="N38" s="71"/>
      <c r="O38" s="62">
        <f t="shared" si="4"/>
        <v>450.91349700000001</v>
      </c>
      <c r="P38" s="30">
        <f t="shared" si="5"/>
        <v>475.91349700000001</v>
      </c>
      <c r="Q38" s="30">
        <f t="shared" si="6"/>
        <v>1181.835883</v>
      </c>
      <c r="R38" s="29">
        <f t="shared" si="7"/>
        <v>7153.7565029999996</v>
      </c>
      <c r="S38" s="68" t="s">
        <v>345</v>
      </c>
    </row>
    <row r="39" spans="1:19">
      <c r="A39" s="19">
        <v>25</v>
      </c>
      <c r="B39" s="76" t="s">
        <v>36</v>
      </c>
      <c r="C39" s="59" t="s">
        <v>284</v>
      </c>
      <c r="D39" s="6" t="s">
        <v>13</v>
      </c>
      <c r="E39" s="7" t="s">
        <v>266</v>
      </c>
      <c r="F39" s="8">
        <v>5117.5</v>
      </c>
      <c r="G39" s="21"/>
      <c r="H39" s="48">
        <v>25</v>
      </c>
      <c r="I39" s="62">
        <f t="shared" si="0"/>
        <v>146.87225000000001</v>
      </c>
      <c r="J39" s="30">
        <f t="shared" si="1"/>
        <v>363.34249999999997</v>
      </c>
      <c r="K39" s="30">
        <f t="shared" si="2"/>
        <v>66.527500000000003</v>
      </c>
      <c r="L39" s="83">
        <f t="shared" si="8"/>
        <v>155.572</v>
      </c>
      <c r="M39" s="63">
        <f t="shared" si="3"/>
        <v>362.83075000000002</v>
      </c>
      <c r="N39" s="70"/>
      <c r="O39" s="62">
        <f t="shared" si="4"/>
        <v>302.44425000000001</v>
      </c>
      <c r="P39" s="30">
        <f t="shared" si="5"/>
        <v>327.44425000000001</v>
      </c>
      <c r="Q39" s="30">
        <f t="shared" si="6"/>
        <v>792.70074999999997</v>
      </c>
      <c r="R39" s="29">
        <f t="shared" si="7"/>
        <v>4790.0557499999995</v>
      </c>
      <c r="S39" s="68" t="s">
        <v>345</v>
      </c>
    </row>
    <row r="40" spans="1:19">
      <c r="A40" s="19">
        <v>26</v>
      </c>
      <c r="B40" s="76" t="s">
        <v>37</v>
      </c>
      <c r="C40" s="59" t="s">
        <v>281</v>
      </c>
      <c r="D40" s="6" t="s">
        <v>18</v>
      </c>
      <c r="E40" s="7" t="s">
        <v>266</v>
      </c>
      <c r="F40" s="8">
        <v>10500</v>
      </c>
      <c r="G40" s="21"/>
      <c r="H40" s="48">
        <v>25</v>
      </c>
      <c r="I40" s="62">
        <f t="shared" si="0"/>
        <v>301.35000000000002</v>
      </c>
      <c r="J40" s="30">
        <f t="shared" si="1"/>
        <v>745.49999999999989</v>
      </c>
      <c r="K40" s="30">
        <f t="shared" si="2"/>
        <v>136.5</v>
      </c>
      <c r="L40" s="83">
        <f t="shared" si="8"/>
        <v>319.2</v>
      </c>
      <c r="M40" s="63">
        <f t="shared" si="3"/>
        <v>744.45</v>
      </c>
      <c r="N40" s="70"/>
      <c r="O40" s="62">
        <f t="shared" si="4"/>
        <v>620.54999999999995</v>
      </c>
      <c r="P40" s="30">
        <f t="shared" si="5"/>
        <v>645.54999999999995</v>
      </c>
      <c r="Q40" s="30">
        <f t="shared" si="6"/>
        <v>1626.4499999999998</v>
      </c>
      <c r="R40" s="29">
        <f t="shared" si="7"/>
        <v>9854.4499999999989</v>
      </c>
      <c r="S40" s="68" t="s">
        <v>345</v>
      </c>
    </row>
    <row r="41" spans="1:19">
      <c r="A41" s="19">
        <v>27</v>
      </c>
      <c r="B41" s="76" t="s">
        <v>38</v>
      </c>
      <c r="C41" s="59" t="s">
        <v>279</v>
      </c>
      <c r="D41" s="6" t="s">
        <v>272</v>
      </c>
      <c r="E41" s="7" t="s">
        <v>266</v>
      </c>
      <c r="F41" s="8">
        <v>12500</v>
      </c>
      <c r="G41" s="21"/>
      <c r="H41" s="48">
        <v>25</v>
      </c>
      <c r="I41" s="62">
        <f t="shared" si="0"/>
        <v>358.75</v>
      </c>
      <c r="J41" s="30">
        <f t="shared" si="1"/>
        <v>887.49999999999989</v>
      </c>
      <c r="K41" s="30">
        <f t="shared" si="2"/>
        <v>162.50000000000003</v>
      </c>
      <c r="L41" s="83">
        <f t="shared" si="8"/>
        <v>380</v>
      </c>
      <c r="M41" s="63">
        <f t="shared" si="3"/>
        <v>886.25000000000011</v>
      </c>
      <c r="N41" s="71"/>
      <c r="O41" s="62">
        <f t="shared" si="4"/>
        <v>738.75</v>
      </c>
      <c r="P41" s="30">
        <f t="shared" si="5"/>
        <v>763.75</v>
      </c>
      <c r="Q41" s="30">
        <f t="shared" si="6"/>
        <v>1936.25</v>
      </c>
      <c r="R41" s="29">
        <f t="shared" si="7"/>
        <v>11736.25</v>
      </c>
      <c r="S41" s="68" t="s">
        <v>345</v>
      </c>
    </row>
    <row r="42" spans="1:19">
      <c r="A42" s="19">
        <v>28</v>
      </c>
      <c r="B42" s="76" t="s">
        <v>39</v>
      </c>
      <c r="C42" s="59" t="s">
        <v>277</v>
      </c>
      <c r="D42" s="6" t="s">
        <v>40</v>
      </c>
      <c r="E42" s="7" t="s">
        <v>266</v>
      </c>
      <c r="F42" s="8">
        <v>30000</v>
      </c>
      <c r="G42" s="21"/>
      <c r="H42" s="48">
        <v>25</v>
      </c>
      <c r="I42" s="62">
        <f t="shared" si="0"/>
        <v>861</v>
      </c>
      <c r="J42" s="30">
        <f t="shared" si="1"/>
        <v>2130</v>
      </c>
      <c r="K42" s="30">
        <f t="shared" si="2"/>
        <v>390.00000000000006</v>
      </c>
      <c r="L42" s="83">
        <f t="shared" si="8"/>
        <v>912</v>
      </c>
      <c r="M42" s="63">
        <f t="shared" si="3"/>
        <v>2127</v>
      </c>
      <c r="N42" s="70"/>
      <c r="O42" s="62">
        <f t="shared" si="4"/>
        <v>1773</v>
      </c>
      <c r="P42" s="30">
        <f t="shared" si="5"/>
        <v>1798</v>
      </c>
      <c r="Q42" s="30">
        <f t="shared" si="6"/>
        <v>4647</v>
      </c>
      <c r="R42" s="29">
        <f t="shared" si="7"/>
        <v>28202</v>
      </c>
      <c r="S42" s="68" t="s">
        <v>345</v>
      </c>
    </row>
    <row r="43" spans="1:19">
      <c r="A43" s="19">
        <v>29</v>
      </c>
      <c r="B43" s="76" t="s">
        <v>41</v>
      </c>
      <c r="C43" s="59" t="s">
        <v>279</v>
      </c>
      <c r="D43" s="6" t="s">
        <v>4</v>
      </c>
      <c r="E43" s="7" t="s">
        <v>266</v>
      </c>
      <c r="F43" s="8">
        <v>8117.5</v>
      </c>
      <c r="G43" s="21"/>
      <c r="H43" s="48">
        <v>25</v>
      </c>
      <c r="I43" s="62">
        <f t="shared" si="0"/>
        <v>232.97225</v>
      </c>
      <c r="J43" s="30">
        <f t="shared" si="1"/>
        <v>576.34249999999997</v>
      </c>
      <c r="K43" s="30">
        <f t="shared" si="2"/>
        <v>105.5275</v>
      </c>
      <c r="L43" s="83">
        <f t="shared" si="8"/>
        <v>246.77199999999999</v>
      </c>
      <c r="M43" s="63">
        <f t="shared" si="3"/>
        <v>575.53075000000001</v>
      </c>
      <c r="N43" s="71"/>
      <c r="O43" s="62">
        <f t="shared" si="4"/>
        <v>479.74424999999997</v>
      </c>
      <c r="P43" s="30">
        <f t="shared" si="5"/>
        <v>504.74425000000002</v>
      </c>
      <c r="Q43" s="30">
        <f t="shared" si="6"/>
        <v>1257.40075</v>
      </c>
      <c r="R43" s="29">
        <f t="shared" si="7"/>
        <v>7612.7557500000003</v>
      </c>
      <c r="S43" s="68" t="s">
        <v>345</v>
      </c>
    </row>
    <row r="44" spans="1:19">
      <c r="A44" s="19">
        <v>30</v>
      </c>
      <c r="B44" s="76" t="s">
        <v>42</v>
      </c>
      <c r="C44" s="59" t="s">
        <v>285</v>
      </c>
      <c r="D44" s="6" t="s">
        <v>2</v>
      </c>
      <c r="E44" s="7" t="s">
        <v>266</v>
      </c>
      <c r="F44" s="8">
        <v>8000</v>
      </c>
      <c r="G44" s="21"/>
      <c r="H44" s="48">
        <v>25</v>
      </c>
      <c r="I44" s="62">
        <f t="shared" si="0"/>
        <v>229.6</v>
      </c>
      <c r="J44" s="30">
        <f t="shared" si="1"/>
        <v>568</v>
      </c>
      <c r="K44" s="30">
        <f t="shared" si="2"/>
        <v>104.00000000000001</v>
      </c>
      <c r="L44" s="83">
        <f t="shared" si="8"/>
        <v>243.2</v>
      </c>
      <c r="M44" s="63">
        <f t="shared" si="3"/>
        <v>567.20000000000005</v>
      </c>
      <c r="N44" s="70"/>
      <c r="O44" s="62">
        <f t="shared" si="4"/>
        <v>472.79999999999995</v>
      </c>
      <c r="P44" s="30">
        <f t="shared" si="5"/>
        <v>497.79999999999995</v>
      </c>
      <c r="Q44" s="30">
        <f t="shared" si="6"/>
        <v>1239.2</v>
      </c>
      <c r="R44" s="29">
        <f t="shared" si="7"/>
        <v>7502.2</v>
      </c>
      <c r="S44" s="68" t="s">
        <v>345</v>
      </c>
    </row>
    <row r="45" spans="1:19">
      <c r="A45" s="19">
        <v>31</v>
      </c>
      <c r="B45" s="76" t="s">
        <v>43</v>
      </c>
      <c r="C45" s="59" t="s">
        <v>277</v>
      </c>
      <c r="D45" s="6" t="s">
        <v>13</v>
      </c>
      <c r="E45" s="7" t="s">
        <v>266</v>
      </c>
      <c r="F45" s="8">
        <v>7500</v>
      </c>
      <c r="G45" s="21"/>
      <c r="H45" s="48">
        <v>25</v>
      </c>
      <c r="I45" s="62">
        <f t="shared" si="0"/>
        <v>215.25</v>
      </c>
      <c r="J45" s="30">
        <f t="shared" si="1"/>
        <v>532.5</v>
      </c>
      <c r="K45" s="30">
        <f t="shared" si="2"/>
        <v>97.500000000000014</v>
      </c>
      <c r="L45" s="83">
        <f t="shared" si="8"/>
        <v>228</v>
      </c>
      <c r="M45" s="63">
        <f t="shared" si="3"/>
        <v>531.75</v>
      </c>
      <c r="N45" s="71"/>
      <c r="O45" s="62">
        <f t="shared" si="4"/>
        <v>443.25</v>
      </c>
      <c r="P45" s="30">
        <f t="shared" si="5"/>
        <v>468.25</v>
      </c>
      <c r="Q45" s="30">
        <f t="shared" si="6"/>
        <v>1161.75</v>
      </c>
      <c r="R45" s="29">
        <f t="shared" si="7"/>
        <v>7031.75</v>
      </c>
      <c r="S45" s="68" t="s">
        <v>345</v>
      </c>
    </row>
    <row r="46" spans="1:19">
      <c r="A46" s="19">
        <v>32</v>
      </c>
      <c r="B46" s="76" t="s">
        <v>44</v>
      </c>
      <c r="C46" s="59" t="s">
        <v>277</v>
      </c>
      <c r="D46" s="6" t="s">
        <v>13</v>
      </c>
      <c r="E46" s="7" t="s">
        <v>266</v>
      </c>
      <c r="F46" s="8">
        <v>7617.5</v>
      </c>
      <c r="G46" s="21"/>
      <c r="H46" s="48">
        <v>25</v>
      </c>
      <c r="I46" s="62">
        <f t="shared" si="0"/>
        <v>218.62225000000001</v>
      </c>
      <c r="J46" s="30">
        <f t="shared" si="1"/>
        <v>540.84249999999997</v>
      </c>
      <c r="K46" s="30">
        <f t="shared" si="2"/>
        <v>99.027500000000003</v>
      </c>
      <c r="L46" s="83">
        <f t="shared" si="8"/>
        <v>231.572</v>
      </c>
      <c r="M46" s="63">
        <f t="shared" si="3"/>
        <v>540.08075000000008</v>
      </c>
      <c r="N46" s="70"/>
      <c r="O46" s="62">
        <f t="shared" si="4"/>
        <v>450.19425000000001</v>
      </c>
      <c r="P46" s="30">
        <f t="shared" si="5"/>
        <v>475.19425000000001</v>
      </c>
      <c r="Q46" s="30">
        <f t="shared" si="6"/>
        <v>1179.95075</v>
      </c>
      <c r="R46" s="29">
        <f t="shared" si="7"/>
        <v>7142.3057499999995</v>
      </c>
      <c r="S46" s="68" t="s">
        <v>345</v>
      </c>
    </row>
    <row r="47" spans="1:19">
      <c r="A47" s="19">
        <v>33</v>
      </c>
      <c r="B47" s="76" t="s">
        <v>45</v>
      </c>
      <c r="C47" s="59" t="s">
        <v>277</v>
      </c>
      <c r="D47" s="6" t="s">
        <v>46</v>
      </c>
      <c r="E47" s="7" t="s">
        <v>266</v>
      </c>
      <c r="F47" s="8">
        <v>20000</v>
      </c>
      <c r="G47" s="21"/>
      <c r="H47" s="48">
        <v>25</v>
      </c>
      <c r="I47" s="62">
        <f t="shared" si="0"/>
        <v>574</v>
      </c>
      <c r="J47" s="30">
        <f t="shared" si="1"/>
        <v>1419.9999999999998</v>
      </c>
      <c r="K47" s="30">
        <f t="shared" si="2"/>
        <v>260</v>
      </c>
      <c r="L47" s="83">
        <f t="shared" si="8"/>
        <v>608</v>
      </c>
      <c r="M47" s="63">
        <f t="shared" si="3"/>
        <v>1418</v>
      </c>
      <c r="N47" s="71"/>
      <c r="O47" s="62">
        <f t="shared" si="4"/>
        <v>1182</v>
      </c>
      <c r="P47" s="30">
        <f t="shared" si="5"/>
        <v>1207</v>
      </c>
      <c r="Q47" s="30">
        <f t="shared" si="6"/>
        <v>3098</v>
      </c>
      <c r="R47" s="29">
        <f t="shared" si="7"/>
        <v>18793</v>
      </c>
      <c r="S47" s="68" t="s">
        <v>345</v>
      </c>
    </row>
    <row r="48" spans="1:19">
      <c r="A48" s="19">
        <v>34</v>
      </c>
      <c r="B48" s="76" t="s">
        <v>47</v>
      </c>
      <c r="C48" s="59" t="s">
        <v>277</v>
      </c>
      <c r="D48" s="6" t="s">
        <v>46</v>
      </c>
      <c r="E48" s="7" t="s">
        <v>266</v>
      </c>
      <c r="F48" s="8">
        <v>37304.980000000003</v>
      </c>
      <c r="G48" s="49">
        <v>62.29</v>
      </c>
      <c r="H48" s="48">
        <v>25</v>
      </c>
      <c r="I48" s="62">
        <f t="shared" si="0"/>
        <v>1070.652926</v>
      </c>
      <c r="J48" s="30">
        <f t="shared" si="1"/>
        <v>2648.6535800000001</v>
      </c>
      <c r="K48" s="30">
        <f t="shared" si="2"/>
        <v>484.96474000000006</v>
      </c>
      <c r="L48" s="83">
        <f t="shared" si="8"/>
        <v>1134.0713920000001</v>
      </c>
      <c r="M48" s="63">
        <f t="shared" si="3"/>
        <v>2644.9230820000002</v>
      </c>
      <c r="N48" s="70"/>
      <c r="O48" s="62">
        <f t="shared" si="4"/>
        <v>2204.724318</v>
      </c>
      <c r="P48" s="30">
        <f t="shared" si="5"/>
        <v>2229.724318</v>
      </c>
      <c r="Q48" s="30">
        <f t="shared" si="6"/>
        <v>5778.5414020000007</v>
      </c>
      <c r="R48" s="29">
        <f t="shared" si="7"/>
        <v>35012.965682000002</v>
      </c>
      <c r="S48" s="68" t="s">
        <v>345</v>
      </c>
    </row>
    <row r="49" spans="1:19">
      <c r="A49" s="19">
        <v>35</v>
      </c>
      <c r="B49" s="76" t="s">
        <v>48</v>
      </c>
      <c r="C49" s="59" t="s">
        <v>279</v>
      </c>
      <c r="D49" s="6" t="s">
        <v>13</v>
      </c>
      <c r="E49" s="7" t="s">
        <v>266</v>
      </c>
      <c r="F49" s="8">
        <v>6919.99</v>
      </c>
      <c r="G49" s="21"/>
      <c r="H49" s="48">
        <v>25</v>
      </c>
      <c r="I49" s="62">
        <f t="shared" si="0"/>
        <v>198.603713</v>
      </c>
      <c r="J49" s="30">
        <f t="shared" si="1"/>
        <v>491.31928999999997</v>
      </c>
      <c r="K49" s="30">
        <f t="shared" si="2"/>
        <v>89.959870000000009</v>
      </c>
      <c r="L49" s="83">
        <f t="shared" si="8"/>
        <v>210.367696</v>
      </c>
      <c r="M49" s="63">
        <f t="shared" si="3"/>
        <v>490.62729100000001</v>
      </c>
      <c r="N49" s="71"/>
      <c r="O49" s="62">
        <f t="shared" si="4"/>
        <v>408.97140899999999</v>
      </c>
      <c r="P49" s="30">
        <f t="shared" si="5"/>
        <v>433.97140899999999</v>
      </c>
      <c r="Q49" s="30">
        <f t="shared" si="6"/>
        <v>1071.9064509999998</v>
      </c>
      <c r="R49" s="29">
        <f t="shared" si="7"/>
        <v>6486.0185909999991</v>
      </c>
      <c r="S49" s="68" t="s">
        <v>345</v>
      </c>
    </row>
    <row r="50" spans="1:19">
      <c r="A50" s="19">
        <v>36</v>
      </c>
      <c r="B50" s="76" t="s">
        <v>49</v>
      </c>
      <c r="C50" s="59" t="s">
        <v>286</v>
      </c>
      <c r="D50" s="6" t="s">
        <v>22</v>
      </c>
      <c r="E50" s="7" t="s">
        <v>266</v>
      </c>
      <c r="F50" s="8">
        <v>21000</v>
      </c>
      <c r="G50" s="21"/>
      <c r="H50" s="48">
        <v>25</v>
      </c>
      <c r="I50" s="62">
        <f t="shared" si="0"/>
        <v>602.70000000000005</v>
      </c>
      <c r="J50" s="30">
        <f t="shared" si="1"/>
        <v>1490.9999999999998</v>
      </c>
      <c r="K50" s="30">
        <f t="shared" si="2"/>
        <v>273</v>
      </c>
      <c r="L50" s="83">
        <f t="shared" si="8"/>
        <v>638.4</v>
      </c>
      <c r="M50" s="63">
        <f t="shared" si="3"/>
        <v>1488.9</v>
      </c>
      <c r="N50" s="30">
        <v>2063.2399999999998</v>
      </c>
      <c r="O50" s="62">
        <f t="shared" si="4"/>
        <v>1241.0999999999999</v>
      </c>
      <c r="P50" s="30">
        <f t="shared" si="5"/>
        <v>1266.0999999999999</v>
      </c>
      <c r="Q50" s="30">
        <f t="shared" si="6"/>
        <v>3252.8999999999996</v>
      </c>
      <c r="R50" s="29">
        <f t="shared" si="7"/>
        <v>17670.659999999996</v>
      </c>
      <c r="S50" s="68" t="s">
        <v>345</v>
      </c>
    </row>
    <row r="51" spans="1:19">
      <c r="A51" s="19">
        <v>37</v>
      </c>
      <c r="B51" s="76" t="s">
        <v>50</v>
      </c>
      <c r="C51" s="59" t="s">
        <v>287</v>
      </c>
      <c r="D51" s="6" t="s">
        <v>51</v>
      </c>
      <c r="E51" s="7" t="s">
        <v>266</v>
      </c>
      <c r="F51" s="8">
        <v>15500</v>
      </c>
      <c r="G51" s="21"/>
      <c r="H51" s="48">
        <v>25</v>
      </c>
      <c r="I51" s="62">
        <f t="shared" si="0"/>
        <v>444.85</v>
      </c>
      <c r="J51" s="30">
        <f t="shared" si="1"/>
        <v>1100.5</v>
      </c>
      <c r="K51" s="30">
        <f t="shared" si="2"/>
        <v>201.50000000000003</v>
      </c>
      <c r="L51" s="83">
        <f t="shared" si="8"/>
        <v>471.2</v>
      </c>
      <c r="M51" s="63">
        <f t="shared" si="3"/>
        <v>1098.95</v>
      </c>
      <c r="N51" s="72"/>
      <c r="O51" s="62">
        <f t="shared" si="4"/>
        <v>916.05</v>
      </c>
      <c r="P51" s="30">
        <f t="shared" si="5"/>
        <v>941.05</v>
      </c>
      <c r="Q51" s="30">
        <f t="shared" si="6"/>
        <v>2400.9499999999998</v>
      </c>
      <c r="R51" s="29">
        <f t="shared" si="7"/>
        <v>14558.949999999999</v>
      </c>
      <c r="S51" s="68" t="s">
        <v>345</v>
      </c>
    </row>
    <row r="52" spans="1:19">
      <c r="A52" s="19">
        <v>38</v>
      </c>
      <c r="B52" s="76" t="s">
        <v>52</v>
      </c>
      <c r="C52" s="59" t="s">
        <v>288</v>
      </c>
      <c r="D52" s="6" t="s">
        <v>13</v>
      </c>
      <c r="E52" s="7" t="s">
        <v>266</v>
      </c>
      <c r="F52" s="8">
        <v>8117.5</v>
      </c>
      <c r="G52" s="21"/>
      <c r="H52" s="48">
        <v>25</v>
      </c>
      <c r="I52" s="62">
        <f t="shared" si="0"/>
        <v>232.97225</v>
      </c>
      <c r="J52" s="30">
        <f t="shared" si="1"/>
        <v>576.34249999999997</v>
      </c>
      <c r="K52" s="30">
        <f t="shared" si="2"/>
        <v>105.5275</v>
      </c>
      <c r="L52" s="83">
        <f t="shared" si="8"/>
        <v>246.77199999999999</v>
      </c>
      <c r="M52" s="63">
        <f t="shared" si="3"/>
        <v>575.53075000000001</v>
      </c>
      <c r="N52" s="71"/>
      <c r="O52" s="62">
        <f t="shared" si="4"/>
        <v>479.74424999999997</v>
      </c>
      <c r="P52" s="30">
        <f t="shared" si="5"/>
        <v>504.74425000000002</v>
      </c>
      <c r="Q52" s="30">
        <f t="shared" si="6"/>
        <v>1257.40075</v>
      </c>
      <c r="R52" s="29">
        <f t="shared" si="7"/>
        <v>7612.7557500000003</v>
      </c>
      <c r="S52" s="68" t="s">
        <v>345</v>
      </c>
    </row>
    <row r="53" spans="1:19">
      <c r="A53" s="19">
        <v>39</v>
      </c>
      <c r="B53" s="76" t="s">
        <v>53</v>
      </c>
      <c r="C53" s="59" t="s">
        <v>275</v>
      </c>
      <c r="D53" s="6" t="s">
        <v>29</v>
      </c>
      <c r="E53" s="7" t="s">
        <v>266</v>
      </c>
      <c r="F53" s="8">
        <v>9149.98</v>
      </c>
      <c r="G53" s="21"/>
      <c r="H53" s="48">
        <v>25</v>
      </c>
      <c r="I53" s="62">
        <f t="shared" si="0"/>
        <v>262.60442599999999</v>
      </c>
      <c r="J53" s="30">
        <f t="shared" si="1"/>
        <v>649.64857999999992</v>
      </c>
      <c r="K53" s="30">
        <f t="shared" si="2"/>
        <v>118.94974000000001</v>
      </c>
      <c r="L53" s="83">
        <f t="shared" si="8"/>
        <v>278.15939199999997</v>
      </c>
      <c r="M53" s="63">
        <f t="shared" si="3"/>
        <v>648.73358199999996</v>
      </c>
      <c r="N53" s="70"/>
      <c r="O53" s="62">
        <f t="shared" si="4"/>
        <v>540.7638179999999</v>
      </c>
      <c r="P53" s="30">
        <f t="shared" si="5"/>
        <v>565.7638179999999</v>
      </c>
      <c r="Q53" s="30">
        <f t="shared" si="6"/>
        <v>1417.3319019999999</v>
      </c>
      <c r="R53" s="29">
        <f t="shared" si="7"/>
        <v>8584.2161820000001</v>
      </c>
      <c r="S53" s="68" t="s">
        <v>345</v>
      </c>
    </row>
    <row r="54" spans="1:19">
      <c r="A54" s="19">
        <v>40</v>
      </c>
      <c r="B54" s="76" t="s">
        <v>54</v>
      </c>
      <c r="C54" s="59" t="s">
        <v>277</v>
      </c>
      <c r="D54" s="6" t="s">
        <v>13</v>
      </c>
      <c r="E54" s="7" t="s">
        <v>266</v>
      </c>
      <c r="F54" s="8">
        <v>5117.5</v>
      </c>
      <c r="G54" s="21"/>
      <c r="H54" s="48">
        <v>25</v>
      </c>
      <c r="I54" s="62">
        <f t="shared" si="0"/>
        <v>146.87225000000001</v>
      </c>
      <c r="J54" s="30">
        <f t="shared" si="1"/>
        <v>363.34249999999997</v>
      </c>
      <c r="K54" s="30">
        <f t="shared" si="2"/>
        <v>66.527500000000003</v>
      </c>
      <c r="L54" s="83">
        <f t="shared" si="8"/>
        <v>155.572</v>
      </c>
      <c r="M54" s="63">
        <f t="shared" si="3"/>
        <v>362.83075000000002</v>
      </c>
      <c r="N54" s="71"/>
      <c r="O54" s="62">
        <f t="shared" si="4"/>
        <v>302.44425000000001</v>
      </c>
      <c r="P54" s="30">
        <f t="shared" si="5"/>
        <v>327.44425000000001</v>
      </c>
      <c r="Q54" s="30">
        <f t="shared" si="6"/>
        <v>792.70074999999997</v>
      </c>
      <c r="R54" s="29">
        <f t="shared" si="7"/>
        <v>4790.0557499999995</v>
      </c>
      <c r="S54" s="68" t="s">
        <v>345</v>
      </c>
    </row>
    <row r="55" spans="1:19">
      <c r="A55" s="19">
        <v>41</v>
      </c>
      <c r="B55" s="76" t="s">
        <v>55</v>
      </c>
      <c r="C55" s="59" t="s">
        <v>287</v>
      </c>
      <c r="D55" s="6" t="s">
        <v>56</v>
      </c>
      <c r="E55" s="7" t="s">
        <v>266</v>
      </c>
      <c r="F55" s="8">
        <v>8000</v>
      </c>
      <c r="G55" s="21"/>
      <c r="H55" s="48">
        <v>25</v>
      </c>
      <c r="I55" s="62">
        <f t="shared" si="0"/>
        <v>229.6</v>
      </c>
      <c r="J55" s="30">
        <f t="shared" si="1"/>
        <v>568</v>
      </c>
      <c r="K55" s="30">
        <f t="shared" si="2"/>
        <v>104.00000000000001</v>
      </c>
      <c r="L55" s="83">
        <f t="shared" si="8"/>
        <v>243.2</v>
      </c>
      <c r="M55" s="63">
        <f t="shared" si="3"/>
        <v>567.20000000000005</v>
      </c>
      <c r="N55" s="70"/>
      <c r="O55" s="62">
        <f t="shared" si="4"/>
        <v>472.79999999999995</v>
      </c>
      <c r="P55" s="30">
        <f t="shared" si="5"/>
        <v>497.79999999999995</v>
      </c>
      <c r="Q55" s="30">
        <f t="shared" si="6"/>
        <v>1239.2</v>
      </c>
      <c r="R55" s="29">
        <f t="shared" si="7"/>
        <v>7502.2</v>
      </c>
      <c r="S55" s="68" t="s">
        <v>345</v>
      </c>
    </row>
    <row r="56" spans="1:19">
      <c r="A56" s="19">
        <v>42</v>
      </c>
      <c r="B56" s="76" t="s">
        <v>57</v>
      </c>
      <c r="C56" s="59" t="s">
        <v>277</v>
      </c>
      <c r="D56" s="6" t="s">
        <v>2</v>
      </c>
      <c r="E56" s="7" t="s">
        <v>266</v>
      </c>
      <c r="F56" s="8">
        <v>5617.5</v>
      </c>
      <c r="G56" s="21"/>
      <c r="H56" s="48">
        <v>25</v>
      </c>
      <c r="I56" s="62">
        <f t="shared" si="0"/>
        <v>161.22225</v>
      </c>
      <c r="J56" s="30">
        <f t="shared" si="1"/>
        <v>398.84249999999997</v>
      </c>
      <c r="K56" s="30">
        <f t="shared" si="2"/>
        <v>73.027500000000003</v>
      </c>
      <c r="L56" s="83">
        <f t="shared" si="8"/>
        <v>170.77199999999999</v>
      </c>
      <c r="M56" s="63">
        <f t="shared" si="3"/>
        <v>398.28075000000001</v>
      </c>
      <c r="N56" s="71"/>
      <c r="O56" s="62">
        <f t="shared" si="4"/>
        <v>331.99424999999997</v>
      </c>
      <c r="P56" s="30">
        <f t="shared" si="5"/>
        <v>356.99424999999997</v>
      </c>
      <c r="Q56" s="30">
        <f t="shared" si="6"/>
        <v>870.15075000000002</v>
      </c>
      <c r="R56" s="29">
        <f t="shared" si="7"/>
        <v>5260.5057500000003</v>
      </c>
      <c r="S56" s="68" t="s">
        <v>345</v>
      </c>
    </row>
    <row r="57" spans="1:19">
      <c r="A57" s="19">
        <v>43</v>
      </c>
      <c r="B57" s="76" t="s">
        <v>58</v>
      </c>
      <c r="C57" s="59" t="s">
        <v>277</v>
      </c>
      <c r="D57" s="6" t="s">
        <v>18</v>
      </c>
      <c r="E57" s="7" t="s">
        <v>266</v>
      </c>
      <c r="F57" s="8">
        <v>9200</v>
      </c>
      <c r="G57" s="21"/>
      <c r="H57" s="48">
        <v>25</v>
      </c>
      <c r="I57" s="62">
        <f t="shared" si="0"/>
        <v>264.04000000000002</v>
      </c>
      <c r="J57" s="30">
        <f t="shared" si="1"/>
        <v>653.19999999999993</v>
      </c>
      <c r="K57" s="30">
        <f t="shared" si="2"/>
        <v>119.60000000000001</v>
      </c>
      <c r="L57" s="83">
        <f t="shared" si="8"/>
        <v>279.68</v>
      </c>
      <c r="M57" s="63">
        <f t="shared" si="3"/>
        <v>652.28000000000009</v>
      </c>
      <c r="N57" s="70"/>
      <c r="O57" s="62">
        <f t="shared" si="4"/>
        <v>543.72</v>
      </c>
      <c r="P57" s="30">
        <f t="shared" si="5"/>
        <v>568.72</v>
      </c>
      <c r="Q57" s="30">
        <f t="shared" si="6"/>
        <v>1425.08</v>
      </c>
      <c r="R57" s="29">
        <f t="shared" si="7"/>
        <v>8631.2799999999988</v>
      </c>
      <c r="S57" s="68" t="s">
        <v>345</v>
      </c>
    </row>
    <row r="58" spans="1:19">
      <c r="A58" s="19">
        <v>44</v>
      </c>
      <c r="B58" s="76" t="s">
        <v>59</v>
      </c>
      <c r="C58" s="59" t="s">
        <v>289</v>
      </c>
      <c r="D58" s="6" t="s">
        <v>2</v>
      </c>
      <c r="E58" s="7" t="s">
        <v>266</v>
      </c>
      <c r="F58" s="8">
        <v>12500</v>
      </c>
      <c r="G58" s="21"/>
      <c r="H58" s="48">
        <v>25</v>
      </c>
      <c r="I58" s="62">
        <f t="shared" si="0"/>
        <v>358.75</v>
      </c>
      <c r="J58" s="30">
        <f t="shared" si="1"/>
        <v>887.49999999999989</v>
      </c>
      <c r="K58" s="30">
        <f t="shared" si="2"/>
        <v>162.50000000000003</v>
      </c>
      <c r="L58" s="83">
        <f t="shared" si="8"/>
        <v>380</v>
      </c>
      <c r="M58" s="63">
        <f t="shared" si="3"/>
        <v>886.25000000000011</v>
      </c>
      <c r="N58" s="71"/>
      <c r="O58" s="62">
        <f t="shared" si="4"/>
        <v>738.75</v>
      </c>
      <c r="P58" s="30">
        <f t="shared" si="5"/>
        <v>763.75</v>
      </c>
      <c r="Q58" s="30">
        <f t="shared" si="6"/>
        <v>1936.25</v>
      </c>
      <c r="R58" s="29">
        <f t="shared" si="7"/>
        <v>11736.25</v>
      </c>
      <c r="S58" s="68" t="s">
        <v>345</v>
      </c>
    </row>
    <row r="59" spans="1:19">
      <c r="A59" s="19">
        <v>45</v>
      </c>
      <c r="B59" s="76" t="s">
        <v>60</v>
      </c>
      <c r="C59" s="59" t="s">
        <v>290</v>
      </c>
      <c r="D59" s="6" t="s">
        <v>61</v>
      </c>
      <c r="E59" s="7" t="s">
        <v>266</v>
      </c>
      <c r="F59" s="8">
        <v>50000</v>
      </c>
      <c r="G59" s="26">
        <v>1854</v>
      </c>
      <c r="H59" s="48">
        <v>25</v>
      </c>
      <c r="I59" s="62">
        <f t="shared" si="0"/>
        <v>1435</v>
      </c>
      <c r="J59" s="30">
        <f t="shared" si="1"/>
        <v>3549.9999999999995</v>
      </c>
      <c r="K59" s="30">
        <f t="shared" si="2"/>
        <v>650.00000000000011</v>
      </c>
      <c r="L59" s="83">
        <f t="shared" si="8"/>
        <v>1520</v>
      </c>
      <c r="M59" s="63">
        <f t="shared" si="3"/>
        <v>3545.0000000000005</v>
      </c>
      <c r="N59" s="70"/>
      <c r="O59" s="62">
        <f t="shared" si="4"/>
        <v>2955</v>
      </c>
      <c r="P59" s="30">
        <f t="shared" si="5"/>
        <v>2980</v>
      </c>
      <c r="Q59" s="30">
        <f t="shared" si="6"/>
        <v>7745</v>
      </c>
      <c r="R59" s="29">
        <f t="shared" si="7"/>
        <v>45166</v>
      </c>
      <c r="S59" s="68" t="s">
        <v>345</v>
      </c>
    </row>
    <row r="60" spans="1:19">
      <c r="A60" s="19">
        <v>46</v>
      </c>
      <c r="B60" s="76" t="s">
        <v>62</v>
      </c>
      <c r="C60" s="59" t="s">
        <v>276</v>
      </c>
      <c r="D60" s="6" t="s">
        <v>13</v>
      </c>
      <c r="E60" s="7" t="s">
        <v>266</v>
      </c>
      <c r="F60" s="8">
        <v>10500</v>
      </c>
      <c r="G60" s="21"/>
      <c r="H60" s="48">
        <v>25</v>
      </c>
      <c r="I60" s="62">
        <f t="shared" si="0"/>
        <v>301.35000000000002</v>
      </c>
      <c r="J60" s="30">
        <f t="shared" si="1"/>
        <v>745.49999999999989</v>
      </c>
      <c r="K60" s="30">
        <f t="shared" si="2"/>
        <v>136.5</v>
      </c>
      <c r="L60" s="83">
        <f t="shared" si="8"/>
        <v>319.2</v>
      </c>
      <c r="M60" s="63">
        <f t="shared" si="3"/>
        <v>744.45</v>
      </c>
      <c r="N60" s="71"/>
      <c r="O60" s="62">
        <f t="shared" si="4"/>
        <v>620.54999999999995</v>
      </c>
      <c r="P60" s="30">
        <f t="shared" si="5"/>
        <v>645.54999999999995</v>
      </c>
      <c r="Q60" s="30">
        <f t="shared" si="6"/>
        <v>1626.4499999999998</v>
      </c>
      <c r="R60" s="29">
        <f t="shared" si="7"/>
        <v>9854.4499999999989</v>
      </c>
      <c r="S60" s="68" t="s">
        <v>345</v>
      </c>
    </row>
    <row r="61" spans="1:19">
      <c r="A61" s="19">
        <v>47</v>
      </c>
      <c r="B61" s="76" t="s">
        <v>63</v>
      </c>
      <c r="C61" s="59" t="s">
        <v>279</v>
      </c>
      <c r="D61" s="6" t="s">
        <v>4</v>
      </c>
      <c r="E61" s="7" t="s">
        <v>266</v>
      </c>
      <c r="F61" s="8">
        <v>13000</v>
      </c>
      <c r="G61" s="21"/>
      <c r="H61" s="48">
        <v>25</v>
      </c>
      <c r="I61" s="62">
        <f t="shared" si="0"/>
        <v>373.1</v>
      </c>
      <c r="J61" s="30">
        <f t="shared" si="1"/>
        <v>922.99999999999989</v>
      </c>
      <c r="K61" s="30">
        <f t="shared" si="2"/>
        <v>169.00000000000003</v>
      </c>
      <c r="L61" s="83">
        <f t="shared" si="8"/>
        <v>395.2</v>
      </c>
      <c r="M61" s="63">
        <f t="shared" si="3"/>
        <v>921.7</v>
      </c>
      <c r="N61" s="70"/>
      <c r="O61" s="62">
        <f t="shared" si="4"/>
        <v>768.3</v>
      </c>
      <c r="P61" s="30">
        <f t="shared" si="5"/>
        <v>793.3</v>
      </c>
      <c r="Q61" s="30">
        <f t="shared" si="6"/>
        <v>2013.7</v>
      </c>
      <c r="R61" s="29">
        <f t="shared" si="7"/>
        <v>12206.699999999999</v>
      </c>
      <c r="S61" s="68" t="s">
        <v>345</v>
      </c>
    </row>
    <row r="62" spans="1:19">
      <c r="A62" s="19">
        <v>48</v>
      </c>
      <c r="B62" s="76" t="s">
        <v>64</v>
      </c>
      <c r="C62" s="59" t="s">
        <v>283</v>
      </c>
      <c r="D62" s="6" t="s">
        <v>65</v>
      </c>
      <c r="E62" s="7" t="s">
        <v>266</v>
      </c>
      <c r="F62" s="8">
        <v>24000</v>
      </c>
      <c r="G62" s="21"/>
      <c r="H62" s="48">
        <v>25</v>
      </c>
      <c r="I62" s="62">
        <f t="shared" si="0"/>
        <v>688.8</v>
      </c>
      <c r="J62" s="30">
        <f t="shared" si="1"/>
        <v>1703.9999999999998</v>
      </c>
      <c r="K62" s="30">
        <f t="shared" si="2"/>
        <v>312</v>
      </c>
      <c r="L62" s="83">
        <f t="shared" si="8"/>
        <v>729.6</v>
      </c>
      <c r="M62" s="63">
        <f t="shared" si="3"/>
        <v>1701.6000000000001</v>
      </c>
      <c r="N62" s="70"/>
      <c r="O62" s="62">
        <f t="shared" si="4"/>
        <v>1418.4</v>
      </c>
      <c r="P62" s="30">
        <f t="shared" si="5"/>
        <v>1443.4</v>
      </c>
      <c r="Q62" s="30">
        <f t="shared" si="6"/>
        <v>3717.6</v>
      </c>
      <c r="R62" s="29">
        <f t="shared" si="7"/>
        <v>22556.600000000002</v>
      </c>
      <c r="S62" s="68" t="s">
        <v>345</v>
      </c>
    </row>
    <row r="63" spans="1:19">
      <c r="A63" s="19">
        <v>49</v>
      </c>
      <c r="B63" s="76" t="s">
        <v>66</v>
      </c>
      <c r="C63" s="59" t="s">
        <v>279</v>
      </c>
      <c r="D63" s="6" t="s">
        <v>4</v>
      </c>
      <c r="E63" s="7" t="s">
        <v>266</v>
      </c>
      <c r="F63" s="8">
        <v>8117.5</v>
      </c>
      <c r="G63" s="21"/>
      <c r="H63" s="48">
        <v>25</v>
      </c>
      <c r="I63" s="62">
        <f t="shared" si="0"/>
        <v>232.97225</v>
      </c>
      <c r="J63" s="30">
        <f t="shared" si="1"/>
        <v>576.34249999999997</v>
      </c>
      <c r="K63" s="30">
        <f t="shared" si="2"/>
        <v>105.5275</v>
      </c>
      <c r="L63" s="83">
        <f t="shared" si="8"/>
        <v>246.77199999999999</v>
      </c>
      <c r="M63" s="63">
        <f t="shared" si="3"/>
        <v>575.53075000000001</v>
      </c>
      <c r="N63" s="71"/>
      <c r="O63" s="62">
        <f t="shared" si="4"/>
        <v>479.74424999999997</v>
      </c>
      <c r="P63" s="30">
        <f t="shared" si="5"/>
        <v>504.74425000000002</v>
      </c>
      <c r="Q63" s="30">
        <f t="shared" si="6"/>
        <v>1257.40075</v>
      </c>
      <c r="R63" s="29">
        <f t="shared" si="7"/>
        <v>7612.7557500000003</v>
      </c>
      <c r="S63" s="68" t="s">
        <v>345</v>
      </c>
    </row>
    <row r="64" spans="1:19">
      <c r="A64" s="19">
        <v>50</v>
      </c>
      <c r="B64" s="76" t="s">
        <v>67</v>
      </c>
      <c r="C64" s="59" t="s">
        <v>279</v>
      </c>
      <c r="D64" s="6" t="s">
        <v>13</v>
      </c>
      <c r="E64" s="7" t="s">
        <v>266</v>
      </c>
      <c r="F64" s="8">
        <v>7617.5</v>
      </c>
      <c r="G64" s="21"/>
      <c r="H64" s="48">
        <v>25</v>
      </c>
      <c r="I64" s="62">
        <f t="shared" si="0"/>
        <v>218.62225000000001</v>
      </c>
      <c r="J64" s="30">
        <f t="shared" si="1"/>
        <v>540.84249999999997</v>
      </c>
      <c r="K64" s="30">
        <f t="shared" si="2"/>
        <v>99.027500000000003</v>
      </c>
      <c r="L64" s="83">
        <f t="shared" si="8"/>
        <v>231.572</v>
      </c>
      <c r="M64" s="63">
        <f t="shared" si="3"/>
        <v>540.08075000000008</v>
      </c>
      <c r="N64" s="70"/>
      <c r="O64" s="62">
        <f t="shared" si="4"/>
        <v>450.19425000000001</v>
      </c>
      <c r="P64" s="30">
        <f t="shared" si="5"/>
        <v>475.19425000000001</v>
      </c>
      <c r="Q64" s="30">
        <f t="shared" si="6"/>
        <v>1179.95075</v>
      </c>
      <c r="R64" s="29">
        <f t="shared" si="7"/>
        <v>7142.3057499999995</v>
      </c>
      <c r="S64" s="68" t="s">
        <v>345</v>
      </c>
    </row>
    <row r="65" spans="1:19">
      <c r="A65" s="19">
        <v>51</v>
      </c>
      <c r="B65" s="76" t="s">
        <v>68</v>
      </c>
      <c r="C65" s="59" t="s">
        <v>277</v>
      </c>
      <c r="D65" s="6" t="s">
        <v>46</v>
      </c>
      <c r="E65" s="7" t="s">
        <v>266</v>
      </c>
      <c r="F65" s="8">
        <v>20000</v>
      </c>
      <c r="G65" s="21"/>
      <c r="H65" s="48">
        <v>25</v>
      </c>
      <c r="I65" s="62">
        <f t="shared" si="0"/>
        <v>574</v>
      </c>
      <c r="J65" s="30">
        <f t="shared" si="1"/>
        <v>1419.9999999999998</v>
      </c>
      <c r="K65" s="30">
        <f t="shared" si="2"/>
        <v>260</v>
      </c>
      <c r="L65" s="83">
        <f t="shared" si="8"/>
        <v>608</v>
      </c>
      <c r="M65" s="63">
        <f t="shared" si="3"/>
        <v>1418</v>
      </c>
      <c r="N65" s="71"/>
      <c r="O65" s="62">
        <f t="shared" si="4"/>
        <v>1182</v>
      </c>
      <c r="P65" s="30">
        <f t="shared" si="5"/>
        <v>1207</v>
      </c>
      <c r="Q65" s="30">
        <f t="shared" si="6"/>
        <v>3098</v>
      </c>
      <c r="R65" s="29">
        <f t="shared" si="7"/>
        <v>18793</v>
      </c>
      <c r="S65" s="68" t="s">
        <v>345</v>
      </c>
    </row>
    <row r="66" spans="1:19">
      <c r="A66" s="19">
        <v>52</v>
      </c>
      <c r="B66" s="76" t="s">
        <v>69</v>
      </c>
      <c r="C66" s="59" t="s">
        <v>277</v>
      </c>
      <c r="D66" s="6" t="s">
        <v>13</v>
      </c>
      <c r="E66" s="7" t="s">
        <v>266</v>
      </c>
      <c r="F66" s="8">
        <v>5117.5</v>
      </c>
      <c r="G66" s="21"/>
      <c r="H66" s="48">
        <v>25</v>
      </c>
      <c r="I66" s="62">
        <f t="shared" si="0"/>
        <v>146.87225000000001</v>
      </c>
      <c r="J66" s="30">
        <f t="shared" si="1"/>
        <v>363.34249999999997</v>
      </c>
      <c r="K66" s="30">
        <f t="shared" si="2"/>
        <v>66.527500000000003</v>
      </c>
      <c r="L66" s="83">
        <f t="shared" si="8"/>
        <v>155.572</v>
      </c>
      <c r="M66" s="63">
        <f t="shared" si="3"/>
        <v>362.83075000000002</v>
      </c>
      <c r="N66" s="70"/>
      <c r="O66" s="62">
        <f t="shared" si="4"/>
        <v>302.44425000000001</v>
      </c>
      <c r="P66" s="30">
        <f t="shared" si="5"/>
        <v>327.44425000000001</v>
      </c>
      <c r="Q66" s="30">
        <f t="shared" si="6"/>
        <v>792.70074999999997</v>
      </c>
      <c r="R66" s="29">
        <f t="shared" si="7"/>
        <v>4790.0557499999995</v>
      </c>
      <c r="S66" s="68" t="s">
        <v>345</v>
      </c>
    </row>
    <row r="67" spans="1:19">
      <c r="A67" s="19">
        <v>53</v>
      </c>
      <c r="B67" s="76" t="s">
        <v>70</v>
      </c>
      <c r="C67" s="59" t="s">
        <v>289</v>
      </c>
      <c r="D67" s="6" t="s">
        <v>71</v>
      </c>
      <c r="E67" s="7" t="s">
        <v>266</v>
      </c>
      <c r="F67" s="8">
        <v>15000</v>
      </c>
      <c r="G67" s="21"/>
      <c r="H67" s="48">
        <v>25</v>
      </c>
      <c r="I67" s="62">
        <f t="shared" si="0"/>
        <v>430.5</v>
      </c>
      <c r="J67" s="30">
        <f t="shared" si="1"/>
        <v>1065</v>
      </c>
      <c r="K67" s="30">
        <f t="shared" si="2"/>
        <v>195.00000000000003</v>
      </c>
      <c r="L67" s="83">
        <f t="shared" si="8"/>
        <v>456</v>
      </c>
      <c r="M67" s="63">
        <f t="shared" si="3"/>
        <v>1063.5</v>
      </c>
      <c r="N67" s="70"/>
      <c r="O67" s="62">
        <f t="shared" si="4"/>
        <v>886.5</v>
      </c>
      <c r="P67" s="30">
        <f t="shared" si="5"/>
        <v>911.5</v>
      </c>
      <c r="Q67" s="30">
        <f t="shared" si="6"/>
        <v>2323.5</v>
      </c>
      <c r="R67" s="29">
        <f t="shared" si="7"/>
        <v>14088.5</v>
      </c>
      <c r="S67" s="68" t="s">
        <v>345</v>
      </c>
    </row>
    <row r="68" spans="1:19">
      <c r="A68" s="19">
        <v>54</v>
      </c>
      <c r="B68" s="76" t="s">
        <v>72</v>
      </c>
      <c r="C68" s="59" t="s">
        <v>277</v>
      </c>
      <c r="D68" s="6" t="s">
        <v>13</v>
      </c>
      <c r="E68" s="7" t="s">
        <v>266</v>
      </c>
      <c r="F68" s="8">
        <v>5617.5</v>
      </c>
      <c r="G68" s="21"/>
      <c r="H68" s="48">
        <v>25</v>
      </c>
      <c r="I68" s="62">
        <f t="shared" si="0"/>
        <v>161.22225</v>
      </c>
      <c r="J68" s="30">
        <f t="shared" si="1"/>
        <v>398.84249999999997</v>
      </c>
      <c r="K68" s="30">
        <f t="shared" si="2"/>
        <v>73.027500000000003</v>
      </c>
      <c r="L68" s="83">
        <f t="shared" si="8"/>
        <v>170.77199999999999</v>
      </c>
      <c r="M68" s="63">
        <f t="shared" si="3"/>
        <v>398.28075000000001</v>
      </c>
      <c r="N68" s="71"/>
      <c r="O68" s="62">
        <f t="shared" si="4"/>
        <v>331.99424999999997</v>
      </c>
      <c r="P68" s="30">
        <f t="shared" si="5"/>
        <v>356.99424999999997</v>
      </c>
      <c r="Q68" s="30">
        <f t="shared" si="6"/>
        <v>870.15075000000002</v>
      </c>
      <c r="R68" s="29">
        <f t="shared" si="7"/>
        <v>5260.5057500000003</v>
      </c>
      <c r="S68" s="68" t="s">
        <v>345</v>
      </c>
    </row>
    <row r="69" spans="1:19">
      <c r="A69" s="19">
        <v>55</v>
      </c>
      <c r="B69" s="76" t="s">
        <v>73</v>
      </c>
      <c r="C69" s="59" t="s">
        <v>277</v>
      </c>
      <c r="D69" s="6" t="s">
        <v>13</v>
      </c>
      <c r="E69" s="7" t="s">
        <v>266</v>
      </c>
      <c r="F69" s="8">
        <v>8500</v>
      </c>
      <c r="G69" s="21"/>
      <c r="H69" s="48">
        <v>25</v>
      </c>
      <c r="I69" s="62">
        <f t="shared" si="0"/>
        <v>243.95</v>
      </c>
      <c r="J69" s="30">
        <f t="shared" si="1"/>
        <v>603.5</v>
      </c>
      <c r="K69" s="30">
        <f t="shared" si="2"/>
        <v>110.50000000000001</v>
      </c>
      <c r="L69" s="83">
        <f t="shared" si="8"/>
        <v>258.39999999999998</v>
      </c>
      <c r="M69" s="63">
        <f t="shared" si="3"/>
        <v>602.65000000000009</v>
      </c>
      <c r="N69" s="70"/>
      <c r="O69" s="62">
        <f t="shared" si="4"/>
        <v>502.34999999999997</v>
      </c>
      <c r="P69" s="30">
        <f t="shared" si="5"/>
        <v>527.34999999999991</v>
      </c>
      <c r="Q69" s="30">
        <f t="shared" si="6"/>
        <v>1316.65</v>
      </c>
      <c r="R69" s="29">
        <f t="shared" si="7"/>
        <v>7972.65</v>
      </c>
      <c r="S69" s="68" t="s">
        <v>345</v>
      </c>
    </row>
    <row r="70" spans="1:19">
      <c r="A70" s="19">
        <v>56</v>
      </c>
      <c r="B70" s="76" t="s">
        <v>74</v>
      </c>
      <c r="C70" s="59" t="s">
        <v>277</v>
      </c>
      <c r="D70" s="6" t="s">
        <v>13</v>
      </c>
      <c r="E70" s="7" t="s">
        <v>266</v>
      </c>
      <c r="F70" s="8">
        <v>5117.5</v>
      </c>
      <c r="G70" s="21"/>
      <c r="H70" s="48">
        <v>25</v>
      </c>
      <c r="I70" s="62">
        <f t="shared" si="0"/>
        <v>146.87225000000001</v>
      </c>
      <c r="J70" s="30">
        <f t="shared" si="1"/>
        <v>363.34249999999997</v>
      </c>
      <c r="K70" s="30">
        <f t="shared" si="2"/>
        <v>66.527500000000003</v>
      </c>
      <c r="L70" s="83">
        <f t="shared" si="8"/>
        <v>155.572</v>
      </c>
      <c r="M70" s="63">
        <f t="shared" si="3"/>
        <v>362.83075000000002</v>
      </c>
      <c r="N70" s="71"/>
      <c r="O70" s="62">
        <f t="shared" si="4"/>
        <v>302.44425000000001</v>
      </c>
      <c r="P70" s="30">
        <f t="shared" si="5"/>
        <v>327.44425000000001</v>
      </c>
      <c r="Q70" s="30">
        <f t="shared" si="6"/>
        <v>792.70074999999997</v>
      </c>
      <c r="R70" s="29">
        <f t="shared" si="7"/>
        <v>4790.0557499999995</v>
      </c>
      <c r="S70" s="68" t="s">
        <v>345</v>
      </c>
    </row>
    <row r="71" spans="1:19">
      <c r="A71" s="19">
        <v>57</v>
      </c>
      <c r="B71" s="76" t="s">
        <v>75</v>
      </c>
      <c r="C71" s="59" t="s">
        <v>277</v>
      </c>
      <c r="D71" s="6" t="s">
        <v>4</v>
      </c>
      <c r="E71" s="7" t="s">
        <v>266</v>
      </c>
      <c r="F71" s="8">
        <v>9500</v>
      </c>
      <c r="G71" s="21"/>
      <c r="H71" s="48">
        <v>25</v>
      </c>
      <c r="I71" s="62">
        <f t="shared" si="0"/>
        <v>272.64999999999998</v>
      </c>
      <c r="J71" s="30">
        <f t="shared" si="1"/>
        <v>674.49999999999989</v>
      </c>
      <c r="K71" s="30">
        <f t="shared" si="2"/>
        <v>123.50000000000001</v>
      </c>
      <c r="L71" s="83">
        <f t="shared" si="8"/>
        <v>288.8</v>
      </c>
      <c r="M71" s="63">
        <f t="shared" si="3"/>
        <v>673.55000000000007</v>
      </c>
      <c r="N71" s="70"/>
      <c r="O71" s="62">
        <f t="shared" si="4"/>
        <v>561.45000000000005</v>
      </c>
      <c r="P71" s="30">
        <f t="shared" si="5"/>
        <v>586.45000000000005</v>
      </c>
      <c r="Q71" s="30">
        <f t="shared" si="6"/>
        <v>1471.55</v>
      </c>
      <c r="R71" s="29">
        <f t="shared" si="7"/>
        <v>8913.5500000000011</v>
      </c>
      <c r="S71" s="68" t="s">
        <v>345</v>
      </c>
    </row>
    <row r="72" spans="1:19">
      <c r="A72" s="19">
        <v>58</v>
      </c>
      <c r="B72" s="76" t="s">
        <v>76</v>
      </c>
      <c r="C72" s="59" t="s">
        <v>277</v>
      </c>
      <c r="D72" s="6" t="s">
        <v>13</v>
      </c>
      <c r="E72" s="7" t="s">
        <v>266</v>
      </c>
      <c r="F72" s="8">
        <v>9735</v>
      </c>
      <c r="G72" s="21"/>
      <c r="H72" s="48">
        <v>25</v>
      </c>
      <c r="I72" s="62">
        <f t="shared" si="0"/>
        <v>279.39449999999999</v>
      </c>
      <c r="J72" s="30">
        <f t="shared" si="1"/>
        <v>691.18499999999995</v>
      </c>
      <c r="K72" s="30">
        <f t="shared" si="2"/>
        <v>126.55500000000001</v>
      </c>
      <c r="L72" s="83">
        <f t="shared" si="8"/>
        <v>295.94400000000002</v>
      </c>
      <c r="M72" s="63">
        <f t="shared" si="3"/>
        <v>690.2115</v>
      </c>
      <c r="N72" s="71"/>
      <c r="O72" s="62">
        <f t="shared" si="4"/>
        <v>575.33850000000007</v>
      </c>
      <c r="P72" s="30">
        <f t="shared" si="5"/>
        <v>600.33850000000007</v>
      </c>
      <c r="Q72" s="30">
        <f t="shared" si="6"/>
        <v>1507.9515000000001</v>
      </c>
      <c r="R72" s="29">
        <f t="shared" si="7"/>
        <v>9134.6615000000002</v>
      </c>
      <c r="S72" s="68" t="s">
        <v>345</v>
      </c>
    </row>
    <row r="73" spans="1:19">
      <c r="A73" s="19">
        <v>59</v>
      </c>
      <c r="B73" s="76" t="s">
        <v>77</v>
      </c>
      <c r="C73" s="59" t="s">
        <v>277</v>
      </c>
      <c r="D73" s="6" t="s">
        <v>78</v>
      </c>
      <c r="E73" s="7" t="s">
        <v>266</v>
      </c>
      <c r="F73" s="8">
        <v>41524.46</v>
      </c>
      <c r="G73" s="49">
        <v>657.81</v>
      </c>
      <c r="H73" s="48">
        <v>25</v>
      </c>
      <c r="I73" s="62">
        <f t="shared" si="0"/>
        <v>1191.7520019999999</v>
      </c>
      <c r="J73" s="30">
        <f t="shared" si="1"/>
        <v>2948.2366599999996</v>
      </c>
      <c r="K73" s="30">
        <f t="shared" si="2"/>
        <v>539.81798000000003</v>
      </c>
      <c r="L73" s="83">
        <f t="shared" si="8"/>
        <v>1262.343584</v>
      </c>
      <c r="M73" s="63">
        <f t="shared" si="3"/>
        <v>2944.084214</v>
      </c>
      <c r="N73" s="70"/>
      <c r="O73" s="62">
        <f t="shared" si="4"/>
        <v>2454.0955859999999</v>
      </c>
      <c r="P73" s="30">
        <f t="shared" si="5"/>
        <v>2479.0955859999999</v>
      </c>
      <c r="Q73" s="30">
        <f t="shared" si="6"/>
        <v>6432.1388539999989</v>
      </c>
      <c r="R73" s="29">
        <f t="shared" si="7"/>
        <v>38387.554413999998</v>
      </c>
      <c r="S73" s="68" t="s">
        <v>345</v>
      </c>
    </row>
    <row r="74" spans="1:19">
      <c r="A74" s="19">
        <v>60</v>
      </c>
      <c r="B74" s="76" t="s">
        <v>79</v>
      </c>
      <c r="C74" s="59" t="s">
        <v>291</v>
      </c>
      <c r="D74" s="6" t="s">
        <v>269</v>
      </c>
      <c r="E74" s="7" t="s">
        <v>266</v>
      </c>
      <c r="F74" s="8">
        <v>50358.57</v>
      </c>
      <c r="G74" s="26">
        <v>1904.61</v>
      </c>
      <c r="H74" s="48">
        <v>25</v>
      </c>
      <c r="I74" s="62">
        <f t="shared" si="0"/>
        <v>1445.2909589999999</v>
      </c>
      <c r="J74" s="30">
        <f t="shared" si="1"/>
        <v>3575.4584699999996</v>
      </c>
      <c r="K74" s="30">
        <f t="shared" si="2"/>
        <v>654.66141000000005</v>
      </c>
      <c r="L74" s="83">
        <f t="shared" si="8"/>
        <v>1530.9005279999999</v>
      </c>
      <c r="M74" s="63">
        <f t="shared" si="3"/>
        <v>3570.4226130000002</v>
      </c>
      <c r="N74" s="71"/>
      <c r="O74" s="62">
        <f t="shared" si="4"/>
        <v>2976.1914870000001</v>
      </c>
      <c r="P74" s="30">
        <f t="shared" si="5"/>
        <v>3001.1914870000001</v>
      </c>
      <c r="Q74" s="30">
        <f t="shared" si="6"/>
        <v>7800.542492999999</v>
      </c>
      <c r="R74" s="29">
        <f t="shared" si="7"/>
        <v>45452.768513000003</v>
      </c>
      <c r="S74" s="68" t="s">
        <v>345</v>
      </c>
    </row>
    <row r="75" spans="1:19">
      <c r="A75" s="19">
        <v>61</v>
      </c>
      <c r="B75" s="76" t="s">
        <v>80</v>
      </c>
      <c r="C75" s="59" t="s">
        <v>292</v>
      </c>
      <c r="D75" s="6" t="s">
        <v>81</v>
      </c>
      <c r="E75" s="7" t="s">
        <v>266</v>
      </c>
      <c r="F75" s="8">
        <v>13000</v>
      </c>
      <c r="G75" s="21"/>
      <c r="H75" s="48">
        <v>25</v>
      </c>
      <c r="I75" s="62">
        <f t="shared" si="0"/>
        <v>373.1</v>
      </c>
      <c r="J75" s="30">
        <f t="shared" si="1"/>
        <v>922.99999999999989</v>
      </c>
      <c r="K75" s="30">
        <f t="shared" si="2"/>
        <v>169.00000000000003</v>
      </c>
      <c r="L75" s="83">
        <f t="shared" si="8"/>
        <v>395.2</v>
      </c>
      <c r="M75" s="63">
        <f t="shared" si="3"/>
        <v>921.7</v>
      </c>
      <c r="N75" s="70"/>
      <c r="O75" s="62">
        <f t="shared" si="4"/>
        <v>768.3</v>
      </c>
      <c r="P75" s="30">
        <f t="shared" si="5"/>
        <v>793.3</v>
      </c>
      <c r="Q75" s="30">
        <f t="shared" si="6"/>
        <v>2013.7</v>
      </c>
      <c r="R75" s="29">
        <f t="shared" si="7"/>
        <v>12206.699999999999</v>
      </c>
      <c r="S75" s="68" t="s">
        <v>345</v>
      </c>
    </row>
    <row r="76" spans="1:19">
      <c r="A76" s="19">
        <v>62</v>
      </c>
      <c r="B76" s="76" t="s">
        <v>82</v>
      </c>
      <c r="C76" s="59" t="s">
        <v>277</v>
      </c>
      <c r="D76" s="6" t="s">
        <v>13</v>
      </c>
      <c r="E76" s="7" t="s">
        <v>266</v>
      </c>
      <c r="F76" s="8">
        <v>7617.5</v>
      </c>
      <c r="G76" s="21"/>
      <c r="H76" s="48">
        <v>25</v>
      </c>
      <c r="I76" s="62">
        <f t="shared" si="0"/>
        <v>218.62225000000001</v>
      </c>
      <c r="J76" s="30">
        <f t="shared" si="1"/>
        <v>540.84249999999997</v>
      </c>
      <c r="K76" s="30">
        <f t="shared" si="2"/>
        <v>99.027500000000003</v>
      </c>
      <c r="L76" s="83">
        <f t="shared" si="8"/>
        <v>231.572</v>
      </c>
      <c r="M76" s="63">
        <f t="shared" si="3"/>
        <v>540.08075000000008</v>
      </c>
      <c r="N76" s="71"/>
      <c r="O76" s="62">
        <f t="shared" si="4"/>
        <v>450.19425000000001</v>
      </c>
      <c r="P76" s="30">
        <f t="shared" si="5"/>
        <v>475.19425000000001</v>
      </c>
      <c r="Q76" s="30">
        <f t="shared" si="6"/>
        <v>1179.95075</v>
      </c>
      <c r="R76" s="29">
        <f t="shared" si="7"/>
        <v>7142.3057499999995</v>
      </c>
      <c r="S76" s="68" t="s">
        <v>345</v>
      </c>
    </row>
    <row r="77" spans="1:19">
      <c r="A77" s="19">
        <v>63</v>
      </c>
      <c r="B77" s="76" t="s">
        <v>83</v>
      </c>
      <c r="C77" s="59" t="s">
        <v>293</v>
      </c>
      <c r="D77" s="6" t="s">
        <v>84</v>
      </c>
      <c r="E77" s="7" t="s">
        <v>266</v>
      </c>
      <c r="F77" s="8">
        <v>11000</v>
      </c>
      <c r="G77" s="21"/>
      <c r="H77" s="48">
        <v>25</v>
      </c>
      <c r="I77" s="62">
        <f t="shared" si="0"/>
        <v>315.7</v>
      </c>
      <c r="J77" s="30">
        <f t="shared" si="1"/>
        <v>780.99999999999989</v>
      </c>
      <c r="K77" s="30">
        <f t="shared" si="2"/>
        <v>143</v>
      </c>
      <c r="L77" s="83">
        <f t="shared" si="8"/>
        <v>334.4</v>
      </c>
      <c r="M77" s="63">
        <f t="shared" si="3"/>
        <v>779.90000000000009</v>
      </c>
      <c r="N77" s="70"/>
      <c r="O77" s="62">
        <f t="shared" si="4"/>
        <v>650.09999999999991</v>
      </c>
      <c r="P77" s="30">
        <f t="shared" si="5"/>
        <v>675.09999999999991</v>
      </c>
      <c r="Q77" s="30">
        <f t="shared" si="6"/>
        <v>1703.9</v>
      </c>
      <c r="R77" s="29">
        <f t="shared" si="7"/>
        <v>10324.9</v>
      </c>
      <c r="S77" s="68" t="s">
        <v>345</v>
      </c>
    </row>
    <row r="78" spans="1:19">
      <c r="A78" s="19">
        <v>64</v>
      </c>
      <c r="B78" s="76" t="s">
        <v>348</v>
      </c>
      <c r="C78" s="59" t="s">
        <v>277</v>
      </c>
      <c r="D78" s="6" t="s">
        <v>13</v>
      </c>
      <c r="E78" s="7" t="s">
        <v>266</v>
      </c>
      <c r="F78" s="8">
        <v>5117.5</v>
      </c>
      <c r="G78" s="21"/>
      <c r="H78" s="48">
        <v>25</v>
      </c>
      <c r="I78" s="62">
        <f t="shared" si="0"/>
        <v>146.87225000000001</v>
      </c>
      <c r="J78" s="30">
        <f t="shared" si="1"/>
        <v>363.34249999999997</v>
      </c>
      <c r="K78" s="30">
        <f t="shared" si="2"/>
        <v>66.527500000000003</v>
      </c>
      <c r="L78" s="83">
        <f t="shared" si="8"/>
        <v>155.572</v>
      </c>
      <c r="M78" s="63">
        <f t="shared" si="3"/>
        <v>362.83075000000002</v>
      </c>
      <c r="N78" s="71"/>
      <c r="O78" s="62">
        <f t="shared" si="4"/>
        <v>302.44425000000001</v>
      </c>
      <c r="P78" s="30">
        <f t="shared" si="5"/>
        <v>327.44425000000001</v>
      </c>
      <c r="Q78" s="30">
        <f t="shared" si="6"/>
        <v>792.70074999999997</v>
      </c>
      <c r="R78" s="29">
        <f t="shared" si="7"/>
        <v>4790.0557499999995</v>
      </c>
      <c r="S78" s="68" t="s">
        <v>345</v>
      </c>
    </row>
    <row r="79" spans="1:19">
      <c r="A79" s="19">
        <v>65</v>
      </c>
      <c r="B79" s="76" t="s">
        <v>85</v>
      </c>
      <c r="C79" s="59" t="s">
        <v>277</v>
      </c>
      <c r="D79" s="6" t="s">
        <v>13</v>
      </c>
      <c r="E79" s="7" t="s">
        <v>266</v>
      </c>
      <c r="F79" s="8">
        <v>7617.5</v>
      </c>
      <c r="G79" s="21"/>
      <c r="H79" s="48">
        <v>25</v>
      </c>
      <c r="I79" s="62">
        <f t="shared" si="0"/>
        <v>218.62225000000001</v>
      </c>
      <c r="J79" s="30">
        <f t="shared" si="1"/>
        <v>540.84249999999997</v>
      </c>
      <c r="K79" s="30">
        <f t="shared" si="2"/>
        <v>99.027500000000003</v>
      </c>
      <c r="L79" s="83">
        <f t="shared" si="8"/>
        <v>231.572</v>
      </c>
      <c r="M79" s="63">
        <f t="shared" si="3"/>
        <v>540.08075000000008</v>
      </c>
      <c r="N79" s="70"/>
      <c r="O79" s="62">
        <f t="shared" si="4"/>
        <v>450.19425000000001</v>
      </c>
      <c r="P79" s="30">
        <f t="shared" si="5"/>
        <v>475.19425000000001</v>
      </c>
      <c r="Q79" s="30">
        <f t="shared" si="6"/>
        <v>1179.95075</v>
      </c>
      <c r="R79" s="29">
        <f t="shared" si="7"/>
        <v>7142.3057499999995</v>
      </c>
      <c r="S79" s="68" t="s">
        <v>345</v>
      </c>
    </row>
    <row r="80" spans="1:19">
      <c r="A80" s="19">
        <v>66</v>
      </c>
      <c r="B80" s="76" t="s">
        <v>86</v>
      </c>
      <c r="C80" s="59" t="s">
        <v>277</v>
      </c>
      <c r="D80" s="6" t="s">
        <v>13</v>
      </c>
      <c r="E80" s="7" t="s">
        <v>266</v>
      </c>
      <c r="F80" s="8">
        <v>5617.5</v>
      </c>
      <c r="G80" s="21"/>
      <c r="H80" s="48">
        <v>25</v>
      </c>
      <c r="I80" s="62">
        <f t="shared" ref="I80:I143" si="9">F80*2.87%</f>
        <v>161.22225</v>
      </c>
      <c r="J80" s="30">
        <f t="shared" ref="J80:J143" si="10">F80*7.1%</f>
        <v>398.84249999999997</v>
      </c>
      <c r="K80" s="30">
        <f t="shared" ref="K80:K143" si="11">F80*1.3%</f>
        <v>73.027500000000003</v>
      </c>
      <c r="L80" s="83">
        <f t="shared" si="8"/>
        <v>170.77199999999999</v>
      </c>
      <c r="M80" s="63">
        <f t="shared" ref="M80:M143" si="12">F80*7.09%</f>
        <v>398.28075000000001</v>
      </c>
      <c r="N80" s="71"/>
      <c r="O80" s="62">
        <f t="shared" ref="O80:O143" si="13">I80+L80</f>
        <v>331.99424999999997</v>
      </c>
      <c r="P80" s="30">
        <f t="shared" ref="P80:P143" si="14">+H80+I80+L80</f>
        <v>356.99424999999997</v>
      </c>
      <c r="Q80" s="30">
        <f t="shared" ref="Q80:Q143" si="15">+J80+K80+M80</f>
        <v>870.15075000000002</v>
      </c>
      <c r="R80" s="29">
        <f t="shared" ref="R80:R143" si="16">+F80-G80-H80-I80-L80-N80</f>
        <v>5260.5057500000003</v>
      </c>
      <c r="S80" s="68" t="s">
        <v>345</v>
      </c>
    </row>
    <row r="81" spans="1:19">
      <c r="A81" s="19">
        <v>67</v>
      </c>
      <c r="B81" s="76" t="s">
        <v>87</v>
      </c>
      <c r="C81" s="59" t="s">
        <v>277</v>
      </c>
      <c r="D81" s="6" t="s">
        <v>13</v>
      </c>
      <c r="E81" s="7" t="s">
        <v>266</v>
      </c>
      <c r="F81" s="8">
        <v>7617.5</v>
      </c>
      <c r="G81" s="21"/>
      <c r="H81" s="48">
        <v>25</v>
      </c>
      <c r="I81" s="62">
        <f t="shared" si="9"/>
        <v>218.62225000000001</v>
      </c>
      <c r="J81" s="30">
        <f t="shared" si="10"/>
        <v>540.84249999999997</v>
      </c>
      <c r="K81" s="30">
        <f t="shared" si="11"/>
        <v>99.027500000000003</v>
      </c>
      <c r="L81" s="83">
        <f t="shared" ref="L81:L144" si="17">F81*3.04%</f>
        <v>231.572</v>
      </c>
      <c r="M81" s="63">
        <f t="shared" si="12"/>
        <v>540.08075000000008</v>
      </c>
      <c r="N81" s="70"/>
      <c r="O81" s="62">
        <f t="shared" si="13"/>
        <v>450.19425000000001</v>
      </c>
      <c r="P81" s="30">
        <f t="shared" si="14"/>
        <v>475.19425000000001</v>
      </c>
      <c r="Q81" s="30">
        <f t="shared" si="15"/>
        <v>1179.95075</v>
      </c>
      <c r="R81" s="29">
        <f t="shared" si="16"/>
        <v>7142.3057499999995</v>
      </c>
      <c r="S81" s="68" t="s">
        <v>345</v>
      </c>
    </row>
    <row r="82" spans="1:19">
      <c r="A82" s="19">
        <v>68</v>
      </c>
      <c r="B82" s="76" t="s">
        <v>88</v>
      </c>
      <c r="C82" s="59" t="s">
        <v>277</v>
      </c>
      <c r="D82" s="6" t="s">
        <v>13</v>
      </c>
      <c r="E82" s="7" t="s">
        <v>266</v>
      </c>
      <c r="F82" s="8">
        <v>7500</v>
      </c>
      <c r="G82" s="21"/>
      <c r="H82" s="48">
        <v>25</v>
      </c>
      <c r="I82" s="62">
        <f t="shared" si="9"/>
        <v>215.25</v>
      </c>
      <c r="J82" s="30">
        <f t="shared" si="10"/>
        <v>532.5</v>
      </c>
      <c r="K82" s="30">
        <f t="shared" si="11"/>
        <v>97.500000000000014</v>
      </c>
      <c r="L82" s="83">
        <f t="shared" si="17"/>
        <v>228</v>
      </c>
      <c r="M82" s="63">
        <f t="shared" si="12"/>
        <v>531.75</v>
      </c>
      <c r="N82" s="72"/>
      <c r="O82" s="62">
        <f t="shared" si="13"/>
        <v>443.25</v>
      </c>
      <c r="P82" s="30">
        <f t="shared" si="14"/>
        <v>468.25</v>
      </c>
      <c r="Q82" s="30">
        <f t="shared" si="15"/>
        <v>1161.75</v>
      </c>
      <c r="R82" s="29">
        <f t="shared" si="16"/>
        <v>7031.75</v>
      </c>
      <c r="S82" s="68" t="s">
        <v>345</v>
      </c>
    </row>
    <row r="83" spans="1:19">
      <c r="A83" s="19">
        <v>69</v>
      </c>
      <c r="B83" s="76" t="s">
        <v>89</v>
      </c>
      <c r="C83" s="59" t="s">
        <v>277</v>
      </c>
      <c r="D83" s="6" t="s">
        <v>46</v>
      </c>
      <c r="E83" s="7" t="s">
        <v>266</v>
      </c>
      <c r="F83" s="8">
        <v>24625</v>
      </c>
      <c r="G83" s="21"/>
      <c r="H83" s="48">
        <v>25</v>
      </c>
      <c r="I83" s="62">
        <f t="shared" si="9"/>
        <v>706.73749999999995</v>
      </c>
      <c r="J83" s="30">
        <f t="shared" si="10"/>
        <v>1748.3749999999998</v>
      </c>
      <c r="K83" s="30">
        <f t="shared" si="11"/>
        <v>320.125</v>
      </c>
      <c r="L83" s="83">
        <f t="shared" si="17"/>
        <v>748.6</v>
      </c>
      <c r="M83" s="63">
        <f t="shared" si="12"/>
        <v>1745.9125000000001</v>
      </c>
      <c r="N83" s="70"/>
      <c r="O83" s="62">
        <f t="shared" si="13"/>
        <v>1455.3375000000001</v>
      </c>
      <c r="P83" s="30">
        <f t="shared" si="14"/>
        <v>1480.3375000000001</v>
      </c>
      <c r="Q83" s="30">
        <f t="shared" si="15"/>
        <v>3814.4125000000004</v>
      </c>
      <c r="R83" s="29">
        <f t="shared" si="16"/>
        <v>23144.662500000002</v>
      </c>
      <c r="S83" s="68" t="s">
        <v>345</v>
      </c>
    </row>
    <row r="84" spans="1:19">
      <c r="A84" s="19">
        <v>70</v>
      </c>
      <c r="B84" s="76" t="s">
        <v>90</v>
      </c>
      <c r="C84" s="59" t="s">
        <v>294</v>
      </c>
      <c r="D84" s="6" t="s">
        <v>13</v>
      </c>
      <c r="E84" s="7" t="s">
        <v>266</v>
      </c>
      <c r="F84" s="8">
        <v>10500</v>
      </c>
      <c r="G84" s="21"/>
      <c r="H84" s="48">
        <v>25</v>
      </c>
      <c r="I84" s="62">
        <f t="shared" si="9"/>
        <v>301.35000000000002</v>
      </c>
      <c r="J84" s="30">
        <f t="shared" si="10"/>
        <v>745.49999999999989</v>
      </c>
      <c r="K84" s="30">
        <f t="shared" si="11"/>
        <v>136.5</v>
      </c>
      <c r="L84" s="83">
        <f t="shared" si="17"/>
        <v>319.2</v>
      </c>
      <c r="M84" s="63">
        <f t="shared" si="12"/>
        <v>744.45</v>
      </c>
      <c r="N84" s="70"/>
      <c r="O84" s="62">
        <f t="shared" si="13"/>
        <v>620.54999999999995</v>
      </c>
      <c r="P84" s="30">
        <f t="shared" si="14"/>
        <v>645.54999999999995</v>
      </c>
      <c r="Q84" s="30">
        <f t="shared" si="15"/>
        <v>1626.4499999999998</v>
      </c>
      <c r="R84" s="29">
        <f t="shared" si="16"/>
        <v>9854.4499999999989</v>
      </c>
      <c r="S84" s="68" t="s">
        <v>345</v>
      </c>
    </row>
    <row r="85" spans="1:19">
      <c r="A85" s="19">
        <v>71</v>
      </c>
      <c r="B85" s="76" t="s">
        <v>91</v>
      </c>
      <c r="C85" s="59" t="s">
        <v>279</v>
      </c>
      <c r="D85" s="6" t="s">
        <v>4</v>
      </c>
      <c r="E85" s="7" t="s">
        <v>266</v>
      </c>
      <c r="F85" s="8">
        <v>12000</v>
      </c>
      <c r="G85" s="21"/>
      <c r="H85" s="48">
        <v>25</v>
      </c>
      <c r="I85" s="62">
        <f t="shared" si="9"/>
        <v>344.4</v>
      </c>
      <c r="J85" s="30">
        <f t="shared" si="10"/>
        <v>851.99999999999989</v>
      </c>
      <c r="K85" s="30">
        <f t="shared" si="11"/>
        <v>156</v>
      </c>
      <c r="L85" s="83">
        <f t="shared" si="17"/>
        <v>364.8</v>
      </c>
      <c r="M85" s="63">
        <f t="shared" si="12"/>
        <v>850.80000000000007</v>
      </c>
      <c r="N85" s="70"/>
      <c r="O85" s="62">
        <f t="shared" si="13"/>
        <v>709.2</v>
      </c>
      <c r="P85" s="30">
        <f t="shared" si="14"/>
        <v>734.2</v>
      </c>
      <c r="Q85" s="30">
        <f t="shared" si="15"/>
        <v>1858.8</v>
      </c>
      <c r="R85" s="29">
        <f t="shared" si="16"/>
        <v>11265.800000000001</v>
      </c>
      <c r="S85" s="68" t="s">
        <v>345</v>
      </c>
    </row>
    <row r="86" spans="1:19">
      <c r="A86" s="19">
        <v>72</v>
      </c>
      <c r="B86" s="76" t="s">
        <v>92</v>
      </c>
      <c r="C86" s="59" t="s">
        <v>277</v>
      </c>
      <c r="D86" s="6" t="s">
        <v>93</v>
      </c>
      <c r="E86" s="7" t="s">
        <v>266</v>
      </c>
      <c r="F86" s="8">
        <v>6436.52</v>
      </c>
      <c r="G86" s="21"/>
      <c r="H86" s="48">
        <v>25</v>
      </c>
      <c r="I86" s="62">
        <f t="shared" si="9"/>
        <v>184.72812400000001</v>
      </c>
      <c r="J86" s="30">
        <f t="shared" si="10"/>
        <v>456.99291999999997</v>
      </c>
      <c r="K86" s="30">
        <f t="shared" si="11"/>
        <v>83.674760000000006</v>
      </c>
      <c r="L86" s="83">
        <f t="shared" si="17"/>
        <v>195.670208</v>
      </c>
      <c r="M86" s="63">
        <f t="shared" si="12"/>
        <v>456.34926800000005</v>
      </c>
      <c r="N86" s="70"/>
      <c r="O86" s="62">
        <f t="shared" si="13"/>
        <v>380.39833199999998</v>
      </c>
      <c r="P86" s="30">
        <f t="shared" si="14"/>
        <v>405.39833199999998</v>
      </c>
      <c r="Q86" s="30">
        <f t="shared" si="15"/>
        <v>997.01694800000007</v>
      </c>
      <c r="R86" s="29">
        <f t="shared" si="16"/>
        <v>6031.1216679999998</v>
      </c>
      <c r="S86" s="68" t="s">
        <v>345</v>
      </c>
    </row>
    <row r="87" spans="1:19">
      <c r="A87" s="19">
        <v>73</v>
      </c>
      <c r="B87" s="76" t="s">
        <v>94</v>
      </c>
      <c r="C87" s="59" t="s">
        <v>277</v>
      </c>
      <c r="D87" s="6" t="s">
        <v>13</v>
      </c>
      <c r="E87" s="7" t="s">
        <v>266</v>
      </c>
      <c r="F87" s="8">
        <v>5117.5</v>
      </c>
      <c r="G87" s="21"/>
      <c r="H87" s="48">
        <v>25</v>
      </c>
      <c r="I87" s="62">
        <f t="shared" si="9"/>
        <v>146.87225000000001</v>
      </c>
      <c r="J87" s="30">
        <f t="shared" si="10"/>
        <v>363.34249999999997</v>
      </c>
      <c r="K87" s="30">
        <f t="shared" si="11"/>
        <v>66.527500000000003</v>
      </c>
      <c r="L87" s="83">
        <f t="shared" si="17"/>
        <v>155.572</v>
      </c>
      <c r="M87" s="63">
        <f t="shared" si="12"/>
        <v>362.83075000000002</v>
      </c>
      <c r="N87" s="70"/>
      <c r="O87" s="62">
        <f t="shared" si="13"/>
        <v>302.44425000000001</v>
      </c>
      <c r="P87" s="30">
        <f t="shared" si="14"/>
        <v>327.44425000000001</v>
      </c>
      <c r="Q87" s="30">
        <f t="shared" si="15"/>
        <v>792.70074999999997</v>
      </c>
      <c r="R87" s="29">
        <f t="shared" si="16"/>
        <v>4790.0557499999995</v>
      </c>
      <c r="S87" s="68" t="s">
        <v>345</v>
      </c>
    </row>
    <row r="88" spans="1:19">
      <c r="A88" s="19">
        <v>74</v>
      </c>
      <c r="B88" s="76" t="s">
        <v>95</v>
      </c>
      <c r="C88" s="59" t="s">
        <v>281</v>
      </c>
      <c r="D88" s="6" t="s">
        <v>2</v>
      </c>
      <c r="E88" s="7" t="s">
        <v>266</v>
      </c>
      <c r="F88" s="8">
        <v>8000</v>
      </c>
      <c r="G88" s="21"/>
      <c r="H88" s="48">
        <v>25</v>
      </c>
      <c r="I88" s="62">
        <f t="shared" si="9"/>
        <v>229.6</v>
      </c>
      <c r="J88" s="30">
        <f t="shared" si="10"/>
        <v>568</v>
      </c>
      <c r="K88" s="30">
        <f t="shared" si="11"/>
        <v>104.00000000000001</v>
      </c>
      <c r="L88" s="83">
        <f t="shared" si="17"/>
        <v>243.2</v>
      </c>
      <c r="M88" s="63">
        <f t="shared" si="12"/>
        <v>567.20000000000005</v>
      </c>
      <c r="N88" s="70"/>
      <c r="O88" s="62">
        <f t="shared" si="13"/>
        <v>472.79999999999995</v>
      </c>
      <c r="P88" s="30">
        <f t="shared" si="14"/>
        <v>497.79999999999995</v>
      </c>
      <c r="Q88" s="30">
        <f t="shared" si="15"/>
        <v>1239.2</v>
      </c>
      <c r="R88" s="29">
        <f t="shared" si="16"/>
        <v>7502.2</v>
      </c>
      <c r="S88" s="68" t="s">
        <v>345</v>
      </c>
    </row>
    <row r="89" spans="1:19">
      <c r="A89" s="19">
        <v>75</v>
      </c>
      <c r="B89" s="76" t="s">
        <v>96</v>
      </c>
      <c r="C89" s="59" t="s">
        <v>275</v>
      </c>
      <c r="D89" s="6" t="s">
        <v>93</v>
      </c>
      <c r="E89" s="7" t="s">
        <v>266</v>
      </c>
      <c r="F89" s="8">
        <v>14000</v>
      </c>
      <c r="G89" s="21"/>
      <c r="H89" s="48">
        <v>25</v>
      </c>
      <c r="I89" s="62">
        <f t="shared" si="9"/>
        <v>401.8</v>
      </c>
      <c r="J89" s="30">
        <f t="shared" si="10"/>
        <v>993.99999999999989</v>
      </c>
      <c r="K89" s="30">
        <f t="shared" si="11"/>
        <v>182.00000000000003</v>
      </c>
      <c r="L89" s="83">
        <f t="shared" si="17"/>
        <v>425.6</v>
      </c>
      <c r="M89" s="63">
        <f t="shared" si="12"/>
        <v>992.6</v>
      </c>
      <c r="N89" s="70"/>
      <c r="O89" s="62">
        <f t="shared" si="13"/>
        <v>827.40000000000009</v>
      </c>
      <c r="P89" s="30">
        <f t="shared" si="14"/>
        <v>852.40000000000009</v>
      </c>
      <c r="Q89" s="30">
        <f t="shared" si="15"/>
        <v>2168.6</v>
      </c>
      <c r="R89" s="29">
        <f t="shared" si="16"/>
        <v>13147.6</v>
      </c>
      <c r="S89" s="68" t="s">
        <v>345</v>
      </c>
    </row>
    <row r="90" spans="1:19">
      <c r="A90" s="19">
        <v>76</v>
      </c>
      <c r="B90" s="76" t="s">
        <v>97</v>
      </c>
      <c r="C90" s="59" t="s">
        <v>277</v>
      </c>
      <c r="D90" s="6" t="s">
        <v>13</v>
      </c>
      <c r="E90" s="7" t="s">
        <v>266</v>
      </c>
      <c r="F90" s="8">
        <v>5117.5</v>
      </c>
      <c r="G90" s="21"/>
      <c r="H90" s="51">
        <v>25</v>
      </c>
      <c r="I90" s="62">
        <f t="shared" si="9"/>
        <v>146.87225000000001</v>
      </c>
      <c r="J90" s="30">
        <f t="shared" si="10"/>
        <v>363.34249999999997</v>
      </c>
      <c r="K90" s="30">
        <f t="shared" si="11"/>
        <v>66.527500000000003</v>
      </c>
      <c r="L90" s="83">
        <f t="shared" si="17"/>
        <v>155.572</v>
      </c>
      <c r="M90" s="63">
        <f t="shared" si="12"/>
        <v>362.83075000000002</v>
      </c>
      <c r="N90" s="70"/>
      <c r="O90" s="62">
        <f t="shared" si="13"/>
        <v>302.44425000000001</v>
      </c>
      <c r="P90" s="30">
        <f>+H90+I90+L90</f>
        <v>327.44425000000001</v>
      </c>
      <c r="Q90" s="30">
        <f t="shared" si="15"/>
        <v>792.70074999999997</v>
      </c>
      <c r="R90" s="29">
        <f t="shared" si="16"/>
        <v>4790.0557499999995</v>
      </c>
      <c r="S90" s="68" t="s">
        <v>345</v>
      </c>
    </row>
    <row r="91" spans="1:19">
      <c r="A91" s="19">
        <v>77</v>
      </c>
      <c r="B91" s="76" t="s">
        <v>98</v>
      </c>
      <c r="C91" s="59" t="s">
        <v>295</v>
      </c>
      <c r="D91" s="6" t="s">
        <v>13</v>
      </c>
      <c r="E91" s="7" t="s">
        <v>266</v>
      </c>
      <c r="F91" s="8">
        <v>7500</v>
      </c>
      <c r="G91" s="21"/>
      <c r="H91" s="48">
        <v>25</v>
      </c>
      <c r="I91" s="62">
        <f t="shared" si="9"/>
        <v>215.25</v>
      </c>
      <c r="J91" s="30">
        <f t="shared" si="10"/>
        <v>532.5</v>
      </c>
      <c r="K91" s="30">
        <f t="shared" si="11"/>
        <v>97.500000000000014</v>
      </c>
      <c r="L91" s="83">
        <f t="shared" si="17"/>
        <v>228</v>
      </c>
      <c r="M91" s="63">
        <f t="shared" si="12"/>
        <v>531.75</v>
      </c>
      <c r="N91" s="70"/>
      <c r="O91" s="62">
        <f t="shared" si="13"/>
        <v>443.25</v>
      </c>
      <c r="P91" s="30">
        <f t="shared" si="14"/>
        <v>468.25</v>
      </c>
      <c r="Q91" s="30">
        <f t="shared" si="15"/>
        <v>1161.75</v>
      </c>
      <c r="R91" s="29">
        <f t="shared" si="16"/>
        <v>7031.75</v>
      </c>
      <c r="S91" s="68" t="s">
        <v>345</v>
      </c>
    </row>
    <row r="92" spans="1:19">
      <c r="A92" s="19">
        <v>78</v>
      </c>
      <c r="B92" s="76" t="s">
        <v>99</v>
      </c>
      <c r="C92" s="59" t="s">
        <v>277</v>
      </c>
      <c r="D92" s="6" t="s">
        <v>13</v>
      </c>
      <c r="E92" s="7" t="s">
        <v>266</v>
      </c>
      <c r="F92" s="8">
        <v>5117.5</v>
      </c>
      <c r="G92" s="21"/>
      <c r="H92" s="48">
        <v>25</v>
      </c>
      <c r="I92" s="62">
        <f t="shared" si="9"/>
        <v>146.87225000000001</v>
      </c>
      <c r="J92" s="30">
        <f t="shared" si="10"/>
        <v>363.34249999999997</v>
      </c>
      <c r="K92" s="30">
        <f t="shared" si="11"/>
        <v>66.527500000000003</v>
      </c>
      <c r="L92" s="83">
        <f t="shared" si="17"/>
        <v>155.572</v>
      </c>
      <c r="M92" s="63">
        <f t="shared" si="12"/>
        <v>362.83075000000002</v>
      </c>
      <c r="N92" s="70"/>
      <c r="O92" s="62">
        <f t="shared" si="13"/>
        <v>302.44425000000001</v>
      </c>
      <c r="P92" s="30">
        <f t="shared" si="14"/>
        <v>327.44425000000001</v>
      </c>
      <c r="Q92" s="30">
        <f t="shared" si="15"/>
        <v>792.70074999999997</v>
      </c>
      <c r="R92" s="29">
        <f t="shared" si="16"/>
        <v>4790.0557499999995</v>
      </c>
      <c r="S92" s="68" t="s">
        <v>345</v>
      </c>
    </row>
    <row r="93" spans="1:19">
      <c r="A93" s="19">
        <v>79</v>
      </c>
      <c r="B93" s="76" t="s">
        <v>100</v>
      </c>
      <c r="C93" s="59" t="s">
        <v>277</v>
      </c>
      <c r="D93" s="6" t="s">
        <v>13</v>
      </c>
      <c r="E93" s="7" t="s">
        <v>266</v>
      </c>
      <c r="F93" s="8">
        <v>7617.5</v>
      </c>
      <c r="G93" s="21"/>
      <c r="H93" s="48">
        <v>25</v>
      </c>
      <c r="I93" s="62">
        <f t="shared" si="9"/>
        <v>218.62225000000001</v>
      </c>
      <c r="J93" s="30">
        <f t="shared" si="10"/>
        <v>540.84249999999997</v>
      </c>
      <c r="K93" s="30">
        <f t="shared" si="11"/>
        <v>99.027500000000003</v>
      </c>
      <c r="L93" s="83">
        <f t="shared" si="17"/>
        <v>231.572</v>
      </c>
      <c r="M93" s="63">
        <f t="shared" si="12"/>
        <v>540.08075000000008</v>
      </c>
      <c r="N93" s="70"/>
      <c r="O93" s="62">
        <f t="shared" si="13"/>
        <v>450.19425000000001</v>
      </c>
      <c r="P93" s="30">
        <f t="shared" si="14"/>
        <v>475.19425000000001</v>
      </c>
      <c r="Q93" s="30">
        <f t="shared" si="15"/>
        <v>1179.95075</v>
      </c>
      <c r="R93" s="29">
        <f t="shared" si="16"/>
        <v>7142.3057499999995</v>
      </c>
      <c r="S93" s="68" t="s">
        <v>345</v>
      </c>
    </row>
    <row r="94" spans="1:19">
      <c r="A94" s="19">
        <v>80</v>
      </c>
      <c r="B94" s="76" t="s">
        <v>101</v>
      </c>
      <c r="C94" s="59" t="s">
        <v>277</v>
      </c>
      <c r="D94" s="6" t="s">
        <v>4</v>
      </c>
      <c r="E94" s="7" t="s">
        <v>266</v>
      </c>
      <c r="F94" s="8">
        <v>6079.75</v>
      </c>
      <c r="G94" s="21"/>
      <c r="H94" s="48">
        <v>25</v>
      </c>
      <c r="I94" s="62">
        <f t="shared" si="9"/>
        <v>174.48882499999999</v>
      </c>
      <c r="J94" s="30">
        <f t="shared" si="10"/>
        <v>431.66224999999997</v>
      </c>
      <c r="K94" s="30">
        <f t="shared" si="11"/>
        <v>79.036750000000012</v>
      </c>
      <c r="L94" s="83">
        <f t="shared" si="17"/>
        <v>184.8244</v>
      </c>
      <c r="M94" s="63">
        <f t="shared" si="12"/>
        <v>431.05427500000002</v>
      </c>
      <c r="N94" s="70"/>
      <c r="O94" s="62">
        <f t="shared" si="13"/>
        <v>359.31322499999999</v>
      </c>
      <c r="P94" s="30">
        <f t="shared" si="14"/>
        <v>384.31322499999999</v>
      </c>
      <c r="Q94" s="30">
        <f t="shared" si="15"/>
        <v>941.75327500000003</v>
      </c>
      <c r="R94" s="29">
        <f t="shared" si="16"/>
        <v>5695.4367749999992</v>
      </c>
      <c r="S94" s="68" t="s">
        <v>345</v>
      </c>
    </row>
    <row r="95" spans="1:19">
      <c r="A95" s="19">
        <v>81</v>
      </c>
      <c r="B95" s="76" t="s">
        <v>102</v>
      </c>
      <c r="C95" s="59" t="s">
        <v>294</v>
      </c>
      <c r="D95" s="6" t="s">
        <v>46</v>
      </c>
      <c r="E95" s="7" t="s">
        <v>266</v>
      </c>
      <c r="F95" s="8">
        <v>36484.5</v>
      </c>
      <c r="G95" s="21"/>
      <c r="H95" s="48">
        <v>25</v>
      </c>
      <c r="I95" s="62">
        <f t="shared" si="9"/>
        <v>1047.1051500000001</v>
      </c>
      <c r="J95" s="30">
        <f t="shared" si="10"/>
        <v>2590.3995</v>
      </c>
      <c r="K95" s="30">
        <f t="shared" si="11"/>
        <v>474.29850000000005</v>
      </c>
      <c r="L95" s="83">
        <f t="shared" si="17"/>
        <v>1109.1288</v>
      </c>
      <c r="M95" s="63">
        <f t="shared" si="12"/>
        <v>2586.7510500000003</v>
      </c>
      <c r="N95" s="70"/>
      <c r="O95" s="62">
        <f t="shared" si="13"/>
        <v>2156.2339499999998</v>
      </c>
      <c r="P95" s="30">
        <f t="shared" si="14"/>
        <v>2181.2339499999998</v>
      </c>
      <c r="Q95" s="30">
        <f t="shared" si="15"/>
        <v>5651.4490500000002</v>
      </c>
      <c r="R95" s="29">
        <f t="shared" si="16"/>
        <v>34303.266049999998</v>
      </c>
      <c r="S95" s="68" t="s">
        <v>345</v>
      </c>
    </row>
    <row r="96" spans="1:19">
      <c r="A96" s="19">
        <v>82</v>
      </c>
      <c r="B96" s="76" t="s">
        <v>103</v>
      </c>
      <c r="C96" s="59" t="s">
        <v>283</v>
      </c>
      <c r="D96" s="6" t="s">
        <v>13</v>
      </c>
      <c r="E96" s="7" t="s">
        <v>266</v>
      </c>
      <c r="F96" s="8">
        <v>8117.5</v>
      </c>
      <c r="G96" s="21"/>
      <c r="H96" s="48">
        <v>25</v>
      </c>
      <c r="I96" s="62">
        <f t="shared" si="9"/>
        <v>232.97225</v>
      </c>
      <c r="J96" s="30">
        <f t="shared" si="10"/>
        <v>576.34249999999997</v>
      </c>
      <c r="K96" s="30">
        <f t="shared" si="11"/>
        <v>105.5275</v>
      </c>
      <c r="L96" s="83">
        <f t="shared" si="17"/>
        <v>246.77199999999999</v>
      </c>
      <c r="M96" s="63">
        <f t="shared" si="12"/>
        <v>575.53075000000001</v>
      </c>
      <c r="N96" s="70"/>
      <c r="O96" s="62">
        <f t="shared" si="13"/>
        <v>479.74424999999997</v>
      </c>
      <c r="P96" s="30">
        <f t="shared" si="14"/>
        <v>504.74425000000002</v>
      </c>
      <c r="Q96" s="30">
        <f t="shared" si="15"/>
        <v>1257.40075</v>
      </c>
      <c r="R96" s="29">
        <f t="shared" si="16"/>
        <v>7612.7557500000003</v>
      </c>
      <c r="S96" s="68" t="s">
        <v>345</v>
      </c>
    </row>
    <row r="97" spans="1:19">
      <c r="A97" s="19">
        <v>83</v>
      </c>
      <c r="B97" s="76" t="s">
        <v>104</v>
      </c>
      <c r="C97" s="59" t="s">
        <v>277</v>
      </c>
      <c r="D97" s="6" t="s">
        <v>13</v>
      </c>
      <c r="E97" s="7" t="s">
        <v>266</v>
      </c>
      <c r="F97" s="8">
        <v>5117.5</v>
      </c>
      <c r="G97" s="21"/>
      <c r="H97" s="48">
        <v>25</v>
      </c>
      <c r="I97" s="62">
        <f t="shared" si="9"/>
        <v>146.87225000000001</v>
      </c>
      <c r="J97" s="30">
        <f t="shared" si="10"/>
        <v>363.34249999999997</v>
      </c>
      <c r="K97" s="30">
        <f t="shared" si="11"/>
        <v>66.527500000000003</v>
      </c>
      <c r="L97" s="83">
        <f t="shared" si="17"/>
        <v>155.572</v>
      </c>
      <c r="M97" s="63">
        <f t="shared" si="12"/>
        <v>362.83075000000002</v>
      </c>
      <c r="N97" s="70"/>
      <c r="O97" s="62">
        <f t="shared" si="13"/>
        <v>302.44425000000001</v>
      </c>
      <c r="P97" s="30">
        <f t="shared" si="14"/>
        <v>327.44425000000001</v>
      </c>
      <c r="Q97" s="30">
        <f t="shared" si="15"/>
        <v>792.70074999999997</v>
      </c>
      <c r="R97" s="29">
        <f t="shared" si="16"/>
        <v>4790.0557499999995</v>
      </c>
      <c r="S97" s="68" t="s">
        <v>345</v>
      </c>
    </row>
    <row r="98" spans="1:19" ht="19.5" customHeight="1">
      <c r="A98" s="19">
        <v>84</v>
      </c>
      <c r="B98" s="76" t="s">
        <v>105</v>
      </c>
      <c r="C98" s="59" t="s">
        <v>279</v>
      </c>
      <c r="D98" s="6" t="s">
        <v>13</v>
      </c>
      <c r="E98" s="7" t="s">
        <v>266</v>
      </c>
      <c r="F98" s="8">
        <v>9117.5</v>
      </c>
      <c r="G98" s="21"/>
      <c r="H98" s="48">
        <v>25</v>
      </c>
      <c r="I98" s="62">
        <f t="shared" si="9"/>
        <v>261.67225000000002</v>
      </c>
      <c r="J98" s="30">
        <f t="shared" si="10"/>
        <v>647.34249999999997</v>
      </c>
      <c r="K98" s="30">
        <f t="shared" si="11"/>
        <v>118.5275</v>
      </c>
      <c r="L98" s="83">
        <f t="shared" si="17"/>
        <v>277.17200000000003</v>
      </c>
      <c r="M98" s="63">
        <f t="shared" si="12"/>
        <v>646.43074999999999</v>
      </c>
      <c r="N98" s="70"/>
      <c r="O98" s="62">
        <f t="shared" si="13"/>
        <v>538.8442500000001</v>
      </c>
      <c r="P98" s="30">
        <f t="shared" si="14"/>
        <v>563.8442500000001</v>
      </c>
      <c r="Q98" s="30">
        <f t="shared" si="15"/>
        <v>1412.3007499999999</v>
      </c>
      <c r="R98" s="29">
        <f t="shared" si="16"/>
        <v>8553.6557499999999</v>
      </c>
      <c r="S98" s="68" t="s">
        <v>345</v>
      </c>
    </row>
    <row r="99" spans="1:19">
      <c r="A99" s="19">
        <v>85</v>
      </c>
      <c r="B99" s="76" t="s">
        <v>106</v>
      </c>
      <c r="C99" s="59" t="s">
        <v>296</v>
      </c>
      <c r="D99" s="6" t="s">
        <v>2</v>
      </c>
      <c r="E99" s="7" t="s">
        <v>266</v>
      </c>
      <c r="F99" s="8">
        <v>12500</v>
      </c>
      <c r="G99" s="21"/>
      <c r="H99" s="48">
        <v>25</v>
      </c>
      <c r="I99" s="62">
        <f t="shared" si="9"/>
        <v>358.75</v>
      </c>
      <c r="J99" s="30">
        <f t="shared" si="10"/>
        <v>887.49999999999989</v>
      </c>
      <c r="K99" s="30">
        <f t="shared" si="11"/>
        <v>162.50000000000003</v>
      </c>
      <c r="L99" s="83">
        <f t="shared" si="17"/>
        <v>380</v>
      </c>
      <c r="M99" s="63">
        <f t="shared" si="12"/>
        <v>886.25000000000011</v>
      </c>
      <c r="N99" s="70"/>
      <c r="O99" s="62">
        <f t="shared" si="13"/>
        <v>738.75</v>
      </c>
      <c r="P99" s="30">
        <f t="shared" si="14"/>
        <v>763.75</v>
      </c>
      <c r="Q99" s="30">
        <f t="shared" si="15"/>
        <v>1936.25</v>
      </c>
      <c r="R99" s="29">
        <f t="shared" si="16"/>
        <v>11736.25</v>
      </c>
      <c r="S99" s="68" t="s">
        <v>345</v>
      </c>
    </row>
    <row r="100" spans="1:19">
      <c r="A100" s="19">
        <v>86</v>
      </c>
      <c r="B100" s="76" t="s">
        <v>107</v>
      </c>
      <c r="C100" s="59" t="s">
        <v>297</v>
      </c>
      <c r="D100" s="6" t="s">
        <v>108</v>
      </c>
      <c r="E100" s="7" t="s">
        <v>266</v>
      </c>
      <c r="F100" s="8">
        <v>20000</v>
      </c>
      <c r="G100" s="21"/>
      <c r="H100" s="48">
        <v>25</v>
      </c>
      <c r="I100" s="62">
        <f t="shared" si="9"/>
        <v>574</v>
      </c>
      <c r="J100" s="30">
        <f t="shared" si="10"/>
        <v>1419.9999999999998</v>
      </c>
      <c r="K100" s="30">
        <f t="shared" si="11"/>
        <v>260</v>
      </c>
      <c r="L100" s="83">
        <f t="shared" si="17"/>
        <v>608</v>
      </c>
      <c r="M100" s="63">
        <f t="shared" si="12"/>
        <v>1418</v>
      </c>
      <c r="N100" s="70"/>
      <c r="O100" s="62">
        <f t="shared" si="13"/>
        <v>1182</v>
      </c>
      <c r="P100" s="30">
        <f t="shared" si="14"/>
        <v>1207</v>
      </c>
      <c r="Q100" s="30">
        <f t="shared" si="15"/>
        <v>3098</v>
      </c>
      <c r="R100" s="29">
        <f t="shared" si="16"/>
        <v>18793</v>
      </c>
      <c r="S100" s="68" t="s">
        <v>345</v>
      </c>
    </row>
    <row r="101" spans="1:19">
      <c r="A101" s="19">
        <v>87</v>
      </c>
      <c r="B101" s="76" t="s">
        <v>109</v>
      </c>
      <c r="C101" s="59" t="s">
        <v>277</v>
      </c>
      <c r="D101" s="6" t="s">
        <v>13</v>
      </c>
      <c r="E101" s="7" t="s">
        <v>266</v>
      </c>
      <c r="F101" s="8">
        <v>5117.5</v>
      </c>
      <c r="G101" s="21"/>
      <c r="H101" s="48">
        <v>25</v>
      </c>
      <c r="I101" s="62">
        <f t="shared" si="9"/>
        <v>146.87225000000001</v>
      </c>
      <c r="J101" s="30">
        <f t="shared" si="10"/>
        <v>363.34249999999997</v>
      </c>
      <c r="K101" s="30">
        <f t="shared" si="11"/>
        <v>66.527500000000003</v>
      </c>
      <c r="L101" s="83">
        <f t="shared" si="17"/>
        <v>155.572</v>
      </c>
      <c r="M101" s="63">
        <f t="shared" si="12"/>
        <v>362.83075000000002</v>
      </c>
      <c r="N101" s="70"/>
      <c r="O101" s="62">
        <f t="shared" si="13"/>
        <v>302.44425000000001</v>
      </c>
      <c r="P101" s="30">
        <f t="shared" si="14"/>
        <v>327.44425000000001</v>
      </c>
      <c r="Q101" s="30">
        <f t="shared" si="15"/>
        <v>792.70074999999997</v>
      </c>
      <c r="R101" s="29">
        <f t="shared" si="16"/>
        <v>4790.0557499999995</v>
      </c>
      <c r="S101" s="68" t="s">
        <v>345</v>
      </c>
    </row>
    <row r="102" spans="1:19">
      <c r="A102" s="19">
        <v>88</v>
      </c>
      <c r="B102" s="76" t="s">
        <v>110</v>
      </c>
      <c r="C102" s="59" t="s">
        <v>281</v>
      </c>
      <c r="D102" s="6" t="s">
        <v>18</v>
      </c>
      <c r="E102" s="7" t="s">
        <v>266</v>
      </c>
      <c r="F102" s="8">
        <v>14000</v>
      </c>
      <c r="G102" s="21"/>
      <c r="H102" s="48">
        <v>25</v>
      </c>
      <c r="I102" s="62">
        <f t="shared" si="9"/>
        <v>401.8</v>
      </c>
      <c r="J102" s="30">
        <f t="shared" si="10"/>
        <v>993.99999999999989</v>
      </c>
      <c r="K102" s="30">
        <f t="shared" si="11"/>
        <v>182.00000000000003</v>
      </c>
      <c r="L102" s="83">
        <f t="shared" si="17"/>
        <v>425.6</v>
      </c>
      <c r="M102" s="63">
        <f t="shared" si="12"/>
        <v>992.6</v>
      </c>
      <c r="N102" s="70"/>
      <c r="O102" s="62">
        <f t="shared" si="13"/>
        <v>827.40000000000009</v>
      </c>
      <c r="P102" s="30">
        <f t="shared" si="14"/>
        <v>852.40000000000009</v>
      </c>
      <c r="Q102" s="30">
        <f t="shared" si="15"/>
        <v>2168.6</v>
      </c>
      <c r="R102" s="29">
        <f t="shared" si="16"/>
        <v>13147.6</v>
      </c>
      <c r="S102" s="68" t="s">
        <v>345</v>
      </c>
    </row>
    <row r="103" spans="1:19">
      <c r="A103" s="19">
        <v>89</v>
      </c>
      <c r="B103" s="76" t="s">
        <v>111</v>
      </c>
      <c r="C103" s="59" t="s">
        <v>277</v>
      </c>
      <c r="D103" s="6" t="s">
        <v>13</v>
      </c>
      <c r="E103" s="7" t="s">
        <v>266</v>
      </c>
      <c r="F103" s="42">
        <v>7617.5</v>
      </c>
      <c r="G103" s="21"/>
      <c r="H103" s="48">
        <v>25</v>
      </c>
      <c r="I103" s="62">
        <f t="shared" si="9"/>
        <v>218.62225000000001</v>
      </c>
      <c r="J103" s="30">
        <f t="shared" si="10"/>
        <v>540.84249999999997</v>
      </c>
      <c r="K103" s="30">
        <f t="shared" si="11"/>
        <v>99.027500000000003</v>
      </c>
      <c r="L103" s="83">
        <f t="shared" si="17"/>
        <v>231.572</v>
      </c>
      <c r="M103" s="63">
        <f t="shared" si="12"/>
        <v>540.08075000000008</v>
      </c>
      <c r="N103" s="70"/>
      <c r="O103" s="62">
        <f t="shared" si="13"/>
        <v>450.19425000000001</v>
      </c>
      <c r="P103" s="30">
        <f t="shared" si="14"/>
        <v>475.19425000000001</v>
      </c>
      <c r="Q103" s="30">
        <f t="shared" si="15"/>
        <v>1179.95075</v>
      </c>
      <c r="R103" s="29">
        <f t="shared" si="16"/>
        <v>7142.3057499999995</v>
      </c>
      <c r="S103" s="68" t="s">
        <v>345</v>
      </c>
    </row>
    <row r="104" spans="1:19">
      <c r="A104" s="19">
        <v>90</v>
      </c>
      <c r="B104" s="76" t="s">
        <v>112</v>
      </c>
      <c r="C104" s="59" t="s">
        <v>298</v>
      </c>
      <c r="D104" s="6" t="s">
        <v>113</v>
      </c>
      <c r="E104" s="7" t="s">
        <v>266</v>
      </c>
      <c r="F104" s="8">
        <v>8500</v>
      </c>
      <c r="G104" s="21"/>
      <c r="H104" s="48">
        <v>25</v>
      </c>
      <c r="I104" s="62">
        <f t="shared" si="9"/>
        <v>243.95</v>
      </c>
      <c r="J104" s="30">
        <f t="shared" si="10"/>
        <v>603.5</v>
      </c>
      <c r="K104" s="30">
        <f t="shared" si="11"/>
        <v>110.50000000000001</v>
      </c>
      <c r="L104" s="83">
        <f t="shared" si="17"/>
        <v>258.39999999999998</v>
      </c>
      <c r="M104" s="63">
        <f t="shared" si="12"/>
        <v>602.65000000000009</v>
      </c>
      <c r="N104" s="70"/>
      <c r="O104" s="62">
        <f t="shared" si="13"/>
        <v>502.34999999999997</v>
      </c>
      <c r="P104" s="30">
        <f t="shared" si="14"/>
        <v>527.34999999999991</v>
      </c>
      <c r="Q104" s="30">
        <f t="shared" si="15"/>
        <v>1316.65</v>
      </c>
      <c r="R104" s="29">
        <f t="shared" si="16"/>
        <v>7972.65</v>
      </c>
      <c r="S104" s="68" t="s">
        <v>345</v>
      </c>
    </row>
    <row r="105" spans="1:19">
      <c r="A105" s="19">
        <v>91</v>
      </c>
      <c r="B105" s="76" t="s">
        <v>114</v>
      </c>
      <c r="C105" s="59" t="s">
        <v>277</v>
      </c>
      <c r="D105" s="6" t="s">
        <v>13</v>
      </c>
      <c r="E105" s="7" t="s">
        <v>266</v>
      </c>
      <c r="F105" s="8">
        <v>5117.5</v>
      </c>
      <c r="G105" s="21"/>
      <c r="H105" s="48">
        <v>25</v>
      </c>
      <c r="I105" s="62">
        <f t="shared" si="9"/>
        <v>146.87225000000001</v>
      </c>
      <c r="J105" s="30">
        <f t="shared" si="10"/>
        <v>363.34249999999997</v>
      </c>
      <c r="K105" s="30">
        <f t="shared" si="11"/>
        <v>66.527500000000003</v>
      </c>
      <c r="L105" s="83">
        <f t="shared" si="17"/>
        <v>155.572</v>
      </c>
      <c r="M105" s="63">
        <f t="shared" si="12"/>
        <v>362.83075000000002</v>
      </c>
      <c r="N105" s="70"/>
      <c r="O105" s="62">
        <f t="shared" si="13"/>
        <v>302.44425000000001</v>
      </c>
      <c r="P105" s="30">
        <f t="shared" si="14"/>
        <v>327.44425000000001</v>
      </c>
      <c r="Q105" s="30">
        <f t="shared" si="15"/>
        <v>792.70074999999997</v>
      </c>
      <c r="R105" s="29">
        <f t="shared" si="16"/>
        <v>4790.0557499999995</v>
      </c>
      <c r="S105" s="68" t="s">
        <v>345</v>
      </c>
    </row>
    <row r="106" spans="1:19">
      <c r="A106" s="19">
        <v>92</v>
      </c>
      <c r="B106" s="76" t="s">
        <v>115</v>
      </c>
      <c r="C106" s="59" t="s">
        <v>281</v>
      </c>
      <c r="D106" s="6" t="s">
        <v>18</v>
      </c>
      <c r="E106" s="7" t="s">
        <v>266</v>
      </c>
      <c r="F106" s="8">
        <v>11700</v>
      </c>
      <c r="G106" s="21"/>
      <c r="H106" s="48">
        <v>25</v>
      </c>
      <c r="I106" s="62">
        <f t="shared" si="9"/>
        <v>335.79</v>
      </c>
      <c r="J106" s="30">
        <f t="shared" si="10"/>
        <v>830.69999999999993</v>
      </c>
      <c r="K106" s="30">
        <f t="shared" si="11"/>
        <v>152.10000000000002</v>
      </c>
      <c r="L106" s="83">
        <f t="shared" si="17"/>
        <v>355.68</v>
      </c>
      <c r="M106" s="63">
        <f t="shared" si="12"/>
        <v>829.53000000000009</v>
      </c>
      <c r="N106" s="70"/>
      <c r="O106" s="62">
        <f t="shared" si="13"/>
        <v>691.47</v>
      </c>
      <c r="P106" s="30">
        <f t="shared" si="14"/>
        <v>716.47</v>
      </c>
      <c r="Q106" s="30">
        <f t="shared" si="15"/>
        <v>1812.33</v>
      </c>
      <c r="R106" s="29">
        <f t="shared" si="16"/>
        <v>10983.529999999999</v>
      </c>
      <c r="S106" s="68" t="s">
        <v>345</v>
      </c>
    </row>
    <row r="107" spans="1:19">
      <c r="A107" s="19">
        <v>93</v>
      </c>
      <c r="B107" s="76" t="s">
        <v>116</v>
      </c>
      <c r="C107" s="59" t="s">
        <v>277</v>
      </c>
      <c r="D107" s="6" t="s">
        <v>34</v>
      </c>
      <c r="E107" s="7" t="s">
        <v>266</v>
      </c>
      <c r="F107" s="8">
        <v>7617.5</v>
      </c>
      <c r="G107" s="21"/>
      <c r="H107" s="48">
        <v>25</v>
      </c>
      <c r="I107" s="62">
        <f t="shared" si="9"/>
        <v>218.62225000000001</v>
      </c>
      <c r="J107" s="30">
        <f t="shared" si="10"/>
        <v>540.84249999999997</v>
      </c>
      <c r="K107" s="30">
        <f t="shared" si="11"/>
        <v>99.027500000000003</v>
      </c>
      <c r="L107" s="83">
        <f t="shared" si="17"/>
        <v>231.572</v>
      </c>
      <c r="M107" s="63">
        <f t="shared" si="12"/>
        <v>540.08075000000008</v>
      </c>
      <c r="N107" s="70"/>
      <c r="O107" s="62">
        <f t="shared" si="13"/>
        <v>450.19425000000001</v>
      </c>
      <c r="P107" s="30">
        <f t="shared" si="14"/>
        <v>475.19425000000001</v>
      </c>
      <c r="Q107" s="30">
        <f t="shared" si="15"/>
        <v>1179.95075</v>
      </c>
      <c r="R107" s="29">
        <f t="shared" si="16"/>
        <v>7142.3057499999995</v>
      </c>
      <c r="S107" s="68" t="s">
        <v>345</v>
      </c>
    </row>
    <row r="108" spans="1:19">
      <c r="A108" s="19">
        <v>94</v>
      </c>
      <c r="B108" s="76" t="s">
        <v>117</v>
      </c>
      <c r="C108" s="59" t="s">
        <v>290</v>
      </c>
      <c r="D108" s="6" t="s">
        <v>2</v>
      </c>
      <c r="E108" s="7" t="s">
        <v>266</v>
      </c>
      <c r="F108" s="8">
        <v>14000</v>
      </c>
      <c r="G108" s="21"/>
      <c r="H108" s="48">
        <v>25</v>
      </c>
      <c r="I108" s="62">
        <f t="shared" si="9"/>
        <v>401.8</v>
      </c>
      <c r="J108" s="30">
        <f t="shared" si="10"/>
        <v>993.99999999999989</v>
      </c>
      <c r="K108" s="30">
        <f t="shared" si="11"/>
        <v>182.00000000000003</v>
      </c>
      <c r="L108" s="83">
        <f t="shared" si="17"/>
        <v>425.6</v>
      </c>
      <c r="M108" s="63">
        <f t="shared" si="12"/>
        <v>992.6</v>
      </c>
      <c r="N108" s="70"/>
      <c r="O108" s="62">
        <f t="shared" si="13"/>
        <v>827.40000000000009</v>
      </c>
      <c r="P108" s="30">
        <f t="shared" si="14"/>
        <v>852.40000000000009</v>
      </c>
      <c r="Q108" s="30">
        <f t="shared" si="15"/>
        <v>2168.6</v>
      </c>
      <c r="R108" s="29">
        <f t="shared" si="16"/>
        <v>13147.6</v>
      </c>
      <c r="S108" s="68" t="s">
        <v>345</v>
      </c>
    </row>
    <row r="109" spans="1:19">
      <c r="A109" s="19">
        <v>95</v>
      </c>
      <c r="B109" s="76" t="s">
        <v>118</v>
      </c>
      <c r="C109" s="59" t="s">
        <v>277</v>
      </c>
      <c r="D109" s="6" t="s">
        <v>13</v>
      </c>
      <c r="E109" s="7" t="s">
        <v>266</v>
      </c>
      <c r="F109" s="8">
        <v>5117.5</v>
      </c>
      <c r="G109" s="21"/>
      <c r="H109" s="48">
        <v>25</v>
      </c>
      <c r="I109" s="62">
        <f t="shared" si="9"/>
        <v>146.87225000000001</v>
      </c>
      <c r="J109" s="30">
        <f t="shared" si="10"/>
        <v>363.34249999999997</v>
      </c>
      <c r="K109" s="30">
        <f t="shared" si="11"/>
        <v>66.527500000000003</v>
      </c>
      <c r="L109" s="83">
        <f t="shared" si="17"/>
        <v>155.572</v>
      </c>
      <c r="M109" s="63">
        <f t="shared" si="12"/>
        <v>362.83075000000002</v>
      </c>
      <c r="N109" s="70"/>
      <c r="O109" s="62">
        <f t="shared" si="13"/>
        <v>302.44425000000001</v>
      </c>
      <c r="P109" s="30">
        <f t="shared" si="14"/>
        <v>327.44425000000001</v>
      </c>
      <c r="Q109" s="30">
        <f t="shared" si="15"/>
        <v>792.70074999999997</v>
      </c>
      <c r="R109" s="29">
        <f t="shared" si="16"/>
        <v>4790.0557499999995</v>
      </c>
      <c r="S109" s="68" t="s">
        <v>345</v>
      </c>
    </row>
    <row r="110" spans="1:19">
      <c r="A110" s="19">
        <v>96</v>
      </c>
      <c r="B110" s="76" t="s">
        <v>119</v>
      </c>
      <c r="C110" s="59" t="s">
        <v>277</v>
      </c>
      <c r="D110" s="6" t="s">
        <v>13</v>
      </c>
      <c r="E110" s="7" t="s">
        <v>266</v>
      </c>
      <c r="F110" s="8">
        <v>7500</v>
      </c>
      <c r="G110" s="21"/>
      <c r="H110" s="48">
        <v>25</v>
      </c>
      <c r="I110" s="62">
        <f t="shared" si="9"/>
        <v>215.25</v>
      </c>
      <c r="J110" s="30">
        <f t="shared" si="10"/>
        <v>532.5</v>
      </c>
      <c r="K110" s="30">
        <f t="shared" si="11"/>
        <v>97.500000000000014</v>
      </c>
      <c r="L110" s="83">
        <f t="shared" si="17"/>
        <v>228</v>
      </c>
      <c r="M110" s="63">
        <f t="shared" si="12"/>
        <v>531.75</v>
      </c>
      <c r="N110" s="70"/>
      <c r="O110" s="62">
        <f t="shared" si="13"/>
        <v>443.25</v>
      </c>
      <c r="P110" s="30">
        <f t="shared" si="14"/>
        <v>468.25</v>
      </c>
      <c r="Q110" s="30">
        <f t="shared" si="15"/>
        <v>1161.75</v>
      </c>
      <c r="R110" s="29">
        <f t="shared" si="16"/>
        <v>7031.75</v>
      </c>
      <c r="S110" s="68" t="s">
        <v>345</v>
      </c>
    </row>
    <row r="111" spans="1:19">
      <c r="A111" s="19">
        <v>97</v>
      </c>
      <c r="B111" s="76" t="s">
        <v>120</v>
      </c>
      <c r="C111" s="59" t="s">
        <v>277</v>
      </c>
      <c r="D111" s="6" t="s">
        <v>13</v>
      </c>
      <c r="E111" s="7" t="s">
        <v>266</v>
      </c>
      <c r="F111" s="8">
        <v>7500</v>
      </c>
      <c r="G111" s="21"/>
      <c r="H111" s="48">
        <v>25</v>
      </c>
      <c r="I111" s="62">
        <f t="shared" si="9"/>
        <v>215.25</v>
      </c>
      <c r="J111" s="30">
        <f t="shared" si="10"/>
        <v>532.5</v>
      </c>
      <c r="K111" s="30">
        <f t="shared" si="11"/>
        <v>97.500000000000014</v>
      </c>
      <c r="L111" s="83">
        <f t="shared" si="17"/>
        <v>228</v>
      </c>
      <c r="M111" s="63">
        <f t="shared" si="12"/>
        <v>531.75</v>
      </c>
      <c r="N111" s="70"/>
      <c r="O111" s="62">
        <f t="shared" si="13"/>
        <v>443.25</v>
      </c>
      <c r="P111" s="30">
        <f t="shared" si="14"/>
        <v>468.25</v>
      </c>
      <c r="Q111" s="30">
        <f t="shared" si="15"/>
        <v>1161.75</v>
      </c>
      <c r="R111" s="29">
        <f t="shared" si="16"/>
        <v>7031.75</v>
      </c>
      <c r="S111" s="68" t="s">
        <v>345</v>
      </c>
    </row>
    <row r="112" spans="1:19">
      <c r="A112" s="19">
        <v>98</v>
      </c>
      <c r="B112" s="76" t="s">
        <v>121</v>
      </c>
      <c r="C112" s="59" t="s">
        <v>282</v>
      </c>
      <c r="D112" s="6" t="s">
        <v>13</v>
      </c>
      <c r="E112" s="7" t="s">
        <v>266</v>
      </c>
      <c r="F112" s="8">
        <v>7617.5</v>
      </c>
      <c r="G112" s="21"/>
      <c r="H112" s="48">
        <v>25</v>
      </c>
      <c r="I112" s="62">
        <f t="shared" si="9"/>
        <v>218.62225000000001</v>
      </c>
      <c r="J112" s="30">
        <f t="shared" si="10"/>
        <v>540.84249999999997</v>
      </c>
      <c r="K112" s="30">
        <f t="shared" si="11"/>
        <v>99.027500000000003</v>
      </c>
      <c r="L112" s="83">
        <f t="shared" si="17"/>
        <v>231.572</v>
      </c>
      <c r="M112" s="63">
        <f t="shared" si="12"/>
        <v>540.08075000000008</v>
      </c>
      <c r="N112" s="70"/>
      <c r="O112" s="62">
        <f t="shared" si="13"/>
        <v>450.19425000000001</v>
      </c>
      <c r="P112" s="30">
        <f t="shared" si="14"/>
        <v>475.19425000000001</v>
      </c>
      <c r="Q112" s="30">
        <f t="shared" si="15"/>
        <v>1179.95075</v>
      </c>
      <c r="R112" s="29">
        <f t="shared" si="16"/>
        <v>7142.3057499999995</v>
      </c>
      <c r="S112" s="68" t="s">
        <v>345</v>
      </c>
    </row>
    <row r="113" spans="1:19">
      <c r="A113" s="19">
        <v>99</v>
      </c>
      <c r="B113" s="76" t="s">
        <v>122</v>
      </c>
      <c r="C113" s="59" t="s">
        <v>277</v>
      </c>
      <c r="D113" s="6" t="s">
        <v>13</v>
      </c>
      <c r="E113" s="7" t="s">
        <v>266</v>
      </c>
      <c r="F113" s="8">
        <v>5117.5</v>
      </c>
      <c r="G113" s="21"/>
      <c r="H113" s="48">
        <v>25</v>
      </c>
      <c r="I113" s="62">
        <f t="shared" si="9"/>
        <v>146.87225000000001</v>
      </c>
      <c r="J113" s="30">
        <f t="shared" si="10"/>
        <v>363.34249999999997</v>
      </c>
      <c r="K113" s="30">
        <f t="shared" si="11"/>
        <v>66.527500000000003</v>
      </c>
      <c r="L113" s="83">
        <f t="shared" si="17"/>
        <v>155.572</v>
      </c>
      <c r="M113" s="63">
        <f t="shared" si="12"/>
        <v>362.83075000000002</v>
      </c>
      <c r="N113" s="70"/>
      <c r="O113" s="62">
        <f t="shared" si="13"/>
        <v>302.44425000000001</v>
      </c>
      <c r="P113" s="30">
        <f t="shared" si="14"/>
        <v>327.44425000000001</v>
      </c>
      <c r="Q113" s="30">
        <f t="shared" si="15"/>
        <v>792.70074999999997</v>
      </c>
      <c r="R113" s="29">
        <f t="shared" si="16"/>
        <v>4790.0557499999995</v>
      </c>
      <c r="S113" s="68" t="s">
        <v>345</v>
      </c>
    </row>
    <row r="114" spans="1:19">
      <c r="A114" s="19">
        <v>100</v>
      </c>
      <c r="B114" s="76" t="s">
        <v>123</v>
      </c>
      <c r="C114" s="59" t="s">
        <v>277</v>
      </c>
      <c r="D114" s="6" t="s">
        <v>13</v>
      </c>
      <c r="E114" s="7" t="s">
        <v>266</v>
      </c>
      <c r="F114" s="8">
        <v>7500</v>
      </c>
      <c r="G114" s="21"/>
      <c r="H114" s="48">
        <v>25</v>
      </c>
      <c r="I114" s="62">
        <f t="shared" si="9"/>
        <v>215.25</v>
      </c>
      <c r="J114" s="30">
        <f t="shared" si="10"/>
        <v>532.5</v>
      </c>
      <c r="K114" s="30">
        <f t="shared" si="11"/>
        <v>97.500000000000014</v>
      </c>
      <c r="L114" s="83">
        <f t="shared" si="17"/>
        <v>228</v>
      </c>
      <c r="M114" s="63">
        <f t="shared" si="12"/>
        <v>531.75</v>
      </c>
      <c r="N114" s="70"/>
      <c r="O114" s="62">
        <f t="shared" si="13"/>
        <v>443.25</v>
      </c>
      <c r="P114" s="30">
        <f t="shared" si="14"/>
        <v>468.25</v>
      </c>
      <c r="Q114" s="30">
        <f t="shared" si="15"/>
        <v>1161.75</v>
      </c>
      <c r="R114" s="29">
        <f t="shared" si="16"/>
        <v>7031.75</v>
      </c>
      <c r="S114" s="68" t="s">
        <v>345</v>
      </c>
    </row>
    <row r="115" spans="1:19">
      <c r="A115" s="19">
        <v>101</v>
      </c>
      <c r="B115" s="76" t="s">
        <v>124</v>
      </c>
      <c r="C115" s="59" t="s">
        <v>299</v>
      </c>
      <c r="D115" s="6" t="s">
        <v>125</v>
      </c>
      <c r="E115" s="7" t="s">
        <v>266</v>
      </c>
      <c r="F115" s="8">
        <v>50000</v>
      </c>
      <c r="G115" s="26">
        <v>1854</v>
      </c>
      <c r="H115" s="48">
        <v>25</v>
      </c>
      <c r="I115" s="62">
        <f t="shared" si="9"/>
        <v>1435</v>
      </c>
      <c r="J115" s="30">
        <f t="shared" si="10"/>
        <v>3549.9999999999995</v>
      </c>
      <c r="K115" s="30">
        <f t="shared" si="11"/>
        <v>650.00000000000011</v>
      </c>
      <c r="L115" s="83">
        <f t="shared" si="17"/>
        <v>1520</v>
      </c>
      <c r="M115" s="63">
        <f t="shared" si="12"/>
        <v>3545.0000000000005</v>
      </c>
      <c r="N115" s="70"/>
      <c r="O115" s="62">
        <f t="shared" si="13"/>
        <v>2955</v>
      </c>
      <c r="P115" s="30">
        <f t="shared" si="14"/>
        <v>2980</v>
      </c>
      <c r="Q115" s="30">
        <f t="shared" si="15"/>
        <v>7745</v>
      </c>
      <c r="R115" s="29">
        <f t="shared" si="16"/>
        <v>45166</v>
      </c>
      <c r="S115" s="68" t="s">
        <v>345</v>
      </c>
    </row>
    <row r="116" spans="1:19">
      <c r="A116" s="19">
        <v>102</v>
      </c>
      <c r="B116" s="76" t="s">
        <v>126</v>
      </c>
      <c r="C116" s="59" t="s">
        <v>277</v>
      </c>
      <c r="D116" s="6" t="s">
        <v>13</v>
      </c>
      <c r="E116" s="7" t="s">
        <v>266</v>
      </c>
      <c r="F116" s="8">
        <v>5117.5</v>
      </c>
      <c r="G116" s="21"/>
      <c r="H116" s="48">
        <v>25</v>
      </c>
      <c r="I116" s="62">
        <f t="shared" si="9"/>
        <v>146.87225000000001</v>
      </c>
      <c r="J116" s="30">
        <f t="shared" si="10"/>
        <v>363.34249999999997</v>
      </c>
      <c r="K116" s="30">
        <f t="shared" si="11"/>
        <v>66.527500000000003</v>
      </c>
      <c r="L116" s="83">
        <f t="shared" si="17"/>
        <v>155.572</v>
      </c>
      <c r="M116" s="63">
        <f t="shared" si="12"/>
        <v>362.83075000000002</v>
      </c>
      <c r="N116" s="70"/>
      <c r="O116" s="62">
        <f t="shared" si="13"/>
        <v>302.44425000000001</v>
      </c>
      <c r="P116" s="30">
        <f t="shared" si="14"/>
        <v>327.44425000000001</v>
      </c>
      <c r="Q116" s="30">
        <f t="shared" si="15"/>
        <v>792.70074999999997</v>
      </c>
      <c r="R116" s="29">
        <f t="shared" si="16"/>
        <v>4790.0557499999995</v>
      </c>
      <c r="S116" s="68" t="s">
        <v>345</v>
      </c>
    </row>
    <row r="117" spans="1:19">
      <c r="A117" s="19">
        <v>103</v>
      </c>
      <c r="B117" s="76" t="s">
        <v>127</v>
      </c>
      <c r="C117" s="59" t="s">
        <v>277</v>
      </c>
      <c r="D117" s="6" t="s">
        <v>2</v>
      </c>
      <c r="E117" s="7" t="s">
        <v>266</v>
      </c>
      <c r="F117" s="8">
        <v>5824.41</v>
      </c>
      <c r="G117" s="21"/>
      <c r="H117" s="48">
        <v>25</v>
      </c>
      <c r="I117" s="62">
        <f t="shared" si="9"/>
        <v>167.16056699999999</v>
      </c>
      <c r="J117" s="30">
        <f t="shared" si="10"/>
        <v>413.53310999999997</v>
      </c>
      <c r="K117" s="30">
        <f t="shared" si="11"/>
        <v>75.717330000000004</v>
      </c>
      <c r="L117" s="83">
        <f t="shared" si="17"/>
        <v>177.06206399999999</v>
      </c>
      <c r="M117" s="63">
        <f t="shared" si="12"/>
        <v>412.950669</v>
      </c>
      <c r="N117" s="70"/>
      <c r="O117" s="62">
        <f t="shared" si="13"/>
        <v>344.22263099999998</v>
      </c>
      <c r="P117" s="30">
        <f t="shared" si="14"/>
        <v>369.22263099999998</v>
      </c>
      <c r="Q117" s="30">
        <f t="shared" si="15"/>
        <v>902.20110899999997</v>
      </c>
      <c r="R117" s="29">
        <f t="shared" si="16"/>
        <v>5455.1873690000002</v>
      </c>
      <c r="S117" s="68" t="s">
        <v>345</v>
      </c>
    </row>
    <row r="118" spans="1:19">
      <c r="A118" s="19">
        <v>104</v>
      </c>
      <c r="B118" s="76" t="s">
        <v>128</v>
      </c>
      <c r="C118" s="59" t="s">
        <v>294</v>
      </c>
      <c r="D118" s="6" t="s">
        <v>18</v>
      </c>
      <c r="E118" s="7" t="s">
        <v>266</v>
      </c>
      <c r="F118" s="8">
        <v>12700</v>
      </c>
      <c r="G118" s="21"/>
      <c r="H118" s="48">
        <v>25</v>
      </c>
      <c r="I118" s="62">
        <f t="shared" si="9"/>
        <v>364.49</v>
      </c>
      <c r="J118" s="30">
        <f t="shared" si="10"/>
        <v>901.69999999999993</v>
      </c>
      <c r="K118" s="30">
        <f t="shared" si="11"/>
        <v>165.10000000000002</v>
      </c>
      <c r="L118" s="83">
        <f t="shared" si="17"/>
        <v>386.08</v>
      </c>
      <c r="M118" s="63">
        <f t="shared" si="12"/>
        <v>900.43000000000006</v>
      </c>
      <c r="N118" s="70"/>
      <c r="O118" s="62">
        <f t="shared" si="13"/>
        <v>750.56999999999994</v>
      </c>
      <c r="P118" s="30">
        <f t="shared" si="14"/>
        <v>775.56999999999994</v>
      </c>
      <c r="Q118" s="30">
        <f t="shared" si="15"/>
        <v>1967.23</v>
      </c>
      <c r="R118" s="29">
        <f t="shared" si="16"/>
        <v>11924.43</v>
      </c>
      <c r="S118" s="68" t="s">
        <v>345</v>
      </c>
    </row>
    <row r="119" spans="1:19">
      <c r="A119" s="19">
        <v>105</v>
      </c>
      <c r="B119" s="76" t="s">
        <v>129</v>
      </c>
      <c r="C119" s="59" t="s">
        <v>277</v>
      </c>
      <c r="D119" s="6" t="s">
        <v>13</v>
      </c>
      <c r="E119" s="7" t="s">
        <v>266</v>
      </c>
      <c r="F119" s="8">
        <v>5117.5</v>
      </c>
      <c r="G119" s="21"/>
      <c r="H119" s="48">
        <v>25</v>
      </c>
      <c r="I119" s="62">
        <f t="shared" si="9"/>
        <v>146.87225000000001</v>
      </c>
      <c r="J119" s="30">
        <f t="shared" si="10"/>
        <v>363.34249999999997</v>
      </c>
      <c r="K119" s="30">
        <f t="shared" si="11"/>
        <v>66.527500000000003</v>
      </c>
      <c r="L119" s="83">
        <f t="shared" si="17"/>
        <v>155.572</v>
      </c>
      <c r="M119" s="63">
        <f t="shared" si="12"/>
        <v>362.83075000000002</v>
      </c>
      <c r="N119" s="70"/>
      <c r="O119" s="62">
        <f t="shared" si="13"/>
        <v>302.44425000000001</v>
      </c>
      <c r="P119" s="30">
        <f t="shared" si="14"/>
        <v>327.44425000000001</v>
      </c>
      <c r="Q119" s="30">
        <f t="shared" si="15"/>
        <v>792.70074999999997</v>
      </c>
      <c r="R119" s="29">
        <f t="shared" si="16"/>
        <v>4790.0557499999995</v>
      </c>
      <c r="S119" s="68" t="s">
        <v>345</v>
      </c>
    </row>
    <row r="120" spans="1:19">
      <c r="A120" s="19">
        <v>106</v>
      </c>
      <c r="B120" s="76" t="s">
        <v>130</v>
      </c>
      <c r="C120" s="59" t="s">
        <v>279</v>
      </c>
      <c r="D120" s="6" t="s">
        <v>2</v>
      </c>
      <c r="E120" s="7" t="s">
        <v>266</v>
      </c>
      <c r="F120" s="8">
        <v>8326.25</v>
      </c>
      <c r="G120" s="21"/>
      <c r="H120" s="48">
        <v>25</v>
      </c>
      <c r="I120" s="62">
        <f t="shared" si="9"/>
        <v>238.96337499999998</v>
      </c>
      <c r="J120" s="30">
        <f t="shared" si="10"/>
        <v>591.16374999999994</v>
      </c>
      <c r="K120" s="30">
        <f t="shared" si="11"/>
        <v>108.24125000000001</v>
      </c>
      <c r="L120" s="83">
        <f t="shared" si="17"/>
        <v>253.11799999999999</v>
      </c>
      <c r="M120" s="63">
        <f t="shared" si="12"/>
        <v>590.33112500000004</v>
      </c>
      <c r="N120" s="70"/>
      <c r="O120" s="62">
        <f t="shared" si="13"/>
        <v>492.08137499999998</v>
      </c>
      <c r="P120" s="30">
        <f t="shared" si="14"/>
        <v>517.08137499999998</v>
      </c>
      <c r="Q120" s="30">
        <f t="shared" si="15"/>
        <v>1289.7361249999999</v>
      </c>
      <c r="R120" s="29">
        <f t="shared" si="16"/>
        <v>7809.1686249999993</v>
      </c>
      <c r="S120" s="68" t="s">
        <v>345</v>
      </c>
    </row>
    <row r="121" spans="1:19">
      <c r="A121" s="19">
        <v>107</v>
      </c>
      <c r="B121" s="76" t="s">
        <v>131</v>
      </c>
      <c r="C121" s="59" t="s">
        <v>279</v>
      </c>
      <c r="D121" s="6" t="s">
        <v>4</v>
      </c>
      <c r="E121" s="7" t="s">
        <v>266</v>
      </c>
      <c r="F121" s="8">
        <v>8117.5</v>
      </c>
      <c r="G121" s="21"/>
      <c r="H121" s="48">
        <v>25</v>
      </c>
      <c r="I121" s="62">
        <f t="shared" si="9"/>
        <v>232.97225</v>
      </c>
      <c r="J121" s="30">
        <f t="shared" si="10"/>
        <v>576.34249999999997</v>
      </c>
      <c r="K121" s="30">
        <f t="shared" si="11"/>
        <v>105.5275</v>
      </c>
      <c r="L121" s="83">
        <f t="shared" si="17"/>
        <v>246.77199999999999</v>
      </c>
      <c r="M121" s="63">
        <f t="shared" si="12"/>
        <v>575.53075000000001</v>
      </c>
      <c r="N121" s="70"/>
      <c r="O121" s="62">
        <f t="shared" si="13"/>
        <v>479.74424999999997</v>
      </c>
      <c r="P121" s="30">
        <f t="shared" si="14"/>
        <v>504.74425000000002</v>
      </c>
      <c r="Q121" s="30">
        <f t="shared" si="15"/>
        <v>1257.40075</v>
      </c>
      <c r="R121" s="29">
        <f t="shared" si="16"/>
        <v>7612.7557500000003</v>
      </c>
      <c r="S121" s="68" t="s">
        <v>345</v>
      </c>
    </row>
    <row r="122" spans="1:19">
      <c r="A122" s="19">
        <v>108</v>
      </c>
      <c r="B122" s="76" t="s">
        <v>132</v>
      </c>
      <c r="C122" s="59" t="s">
        <v>277</v>
      </c>
      <c r="D122" s="6" t="s">
        <v>13</v>
      </c>
      <c r="E122" s="7" t="s">
        <v>266</v>
      </c>
      <c r="F122" s="8">
        <v>5117.5</v>
      </c>
      <c r="G122" s="21"/>
      <c r="H122" s="48">
        <v>25</v>
      </c>
      <c r="I122" s="62">
        <f t="shared" si="9"/>
        <v>146.87225000000001</v>
      </c>
      <c r="J122" s="30">
        <f t="shared" si="10"/>
        <v>363.34249999999997</v>
      </c>
      <c r="K122" s="30">
        <f t="shared" si="11"/>
        <v>66.527500000000003</v>
      </c>
      <c r="L122" s="83">
        <f t="shared" si="17"/>
        <v>155.572</v>
      </c>
      <c r="M122" s="63">
        <f t="shared" si="12"/>
        <v>362.83075000000002</v>
      </c>
      <c r="N122" s="70"/>
      <c r="O122" s="62">
        <f t="shared" si="13"/>
        <v>302.44425000000001</v>
      </c>
      <c r="P122" s="30">
        <f t="shared" si="14"/>
        <v>327.44425000000001</v>
      </c>
      <c r="Q122" s="30">
        <f t="shared" si="15"/>
        <v>792.70074999999997</v>
      </c>
      <c r="R122" s="29">
        <f t="shared" si="16"/>
        <v>4790.0557499999995</v>
      </c>
      <c r="S122" s="68" t="s">
        <v>345</v>
      </c>
    </row>
    <row r="123" spans="1:19">
      <c r="A123" s="19">
        <v>109</v>
      </c>
      <c r="B123" s="76" t="s">
        <v>133</v>
      </c>
      <c r="C123" s="59" t="s">
        <v>300</v>
      </c>
      <c r="D123" s="6" t="s">
        <v>46</v>
      </c>
      <c r="E123" s="7" t="s">
        <v>266</v>
      </c>
      <c r="F123" s="8">
        <v>19472.89</v>
      </c>
      <c r="G123" s="21"/>
      <c r="H123" s="48">
        <v>25</v>
      </c>
      <c r="I123" s="62">
        <f t="shared" si="9"/>
        <v>558.87194299999999</v>
      </c>
      <c r="J123" s="30">
        <f t="shared" si="10"/>
        <v>1382.5751899999998</v>
      </c>
      <c r="K123" s="30">
        <f t="shared" si="11"/>
        <v>253.14757</v>
      </c>
      <c r="L123" s="83">
        <f t="shared" si="17"/>
        <v>591.97585600000002</v>
      </c>
      <c r="M123" s="63">
        <f t="shared" si="12"/>
        <v>1380.6279010000001</v>
      </c>
      <c r="N123" s="70"/>
      <c r="O123" s="62">
        <f t="shared" si="13"/>
        <v>1150.8477990000001</v>
      </c>
      <c r="P123" s="30">
        <f t="shared" si="14"/>
        <v>1175.8477990000001</v>
      </c>
      <c r="Q123" s="30">
        <f t="shared" si="15"/>
        <v>3016.3506609999999</v>
      </c>
      <c r="R123" s="29">
        <f t="shared" si="16"/>
        <v>18297.042201</v>
      </c>
      <c r="S123" s="68" t="s">
        <v>345</v>
      </c>
    </row>
    <row r="124" spans="1:19">
      <c r="A124" s="19">
        <v>110</v>
      </c>
      <c r="B124" s="76" t="s">
        <v>134</v>
      </c>
      <c r="C124" s="59" t="s">
        <v>277</v>
      </c>
      <c r="D124" s="6" t="s">
        <v>13</v>
      </c>
      <c r="E124" s="7" t="s">
        <v>266</v>
      </c>
      <c r="F124" s="8">
        <v>7617.5</v>
      </c>
      <c r="G124" s="21"/>
      <c r="H124" s="48">
        <v>25</v>
      </c>
      <c r="I124" s="62">
        <f t="shared" si="9"/>
        <v>218.62225000000001</v>
      </c>
      <c r="J124" s="30">
        <f t="shared" si="10"/>
        <v>540.84249999999997</v>
      </c>
      <c r="K124" s="30">
        <f t="shared" si="11"/>
        <v>99.027500000000003</v>
      </c>
      <c r="L124" s="83">
        <f t="shared" si="17"/>
        <v>231.572</v>
      </c>
      <c r="M124" s="63">
        <f t="shared" si="12"/>
        <v>540.08075000000008</v>
      </c>
      <c r="N124" s="70"/>
      <c r="O124" s="62">
        <f t="shared" si="13"/>
        <v>450.19425000000001</v>
      </c>
      <c r="P124" s="30">
        <f t="shared" si="14"/>
        <v>475.19425000000001</v>
      </c>
      <c r="Q124" s="30">
        <f t="shared" si="15"/>
        <v>1179.95075</v>
      </c>
      <c r="R124" s="29">
        <f t="shared" si="16"/>
        <v>7142.3057499999995</v>
      </c>
      <c r="S124" s="68" t="s">
        <v>345</v>
      </c>
    </row>
    <row r="125" spans="1:19">
      <c r="A125" s="19">
        <v>111</v>
      </c>
      <c r="B125" s="76" t="s">
        <v>135</v>
      </c>
      <c r="C125" s="59" t="s">
        <v>282</v>
      </c>
      <c r="D125" s="6" t="s">
        <v>13</v>
      </c>
      <c r="E125" s="7" t="s">
        <v>266</v>
      </c>
      <c r="F125" s="8">
        <v>7617.5</v>
      </c>
      <c r="G125" s="21"/>
      <c r="H125" s="48">
        <v>25</v>
      </c>
      <c r="I125" s="62">
        <f t="shared" si="9"/>
        <v>218.62225000000001</v>
      </c>
      <c r="J125" s="30">
        <f t="shared" si="10"/>
        <v>540.84249999999997</v>
      </c>
      <c r="K125" s="30">
        <f t="shared" si="11"/>
        <v>99.027500000000003</v>
      </c>
      <c r="L125" s="83">
        <f t="shared" si="17"/>
        <v>231.572</v>
      </c>
      <c r="M125" s="63">
        <f t="shared" si="12"/>
        <v>540.08075000000008</v>
      </c>
      <c r="N125" s="70"/>
      <c r="O125" s="62">
        <f t="shared" si="13"/>
        <v>450.19425000000001</v>
      </c>
      <c r="P125" s="30">
        <f t="shared" si="14"/>
        <v>475.19425000000001</v>
      </c>
      <c r="Q125" s="30">
        <f t="shared" si="15"/>
        <v>1179.95075</v>
      </c>
      <c r="R125" s="29">
        <f t="shared" si="16"/>
        <v>7142.3057499999995</v>
      </c>
      <c r="S125" s="68" t="s">
        <v>345</v>
      </c>
    </row>
    <row r="126" spans="1:19">
      <c r="A126" s="19">
        <v>112</v>
      </c>
      <c r="B126" s="76" t="s">
        <v>136</v>
      </c>
      <c r="C126" s="59" t="s">
        <v>301</v>
      </c>
      <c r="D126" s="6" t="s">
        <v>2</v>
      </c>
      <c r="E126" s="7" t="s">
        <v>266</v>
      </c>
      <c r="F126" s="8">
        <v>7000</v>
      </c>
      <c r="G126" s="21"/>
      <c r="H126" s="48">
        <v>25</v>
      </c>
      <c r="I126" s="62">
        <f t="shared" si="9"/>
        <v>200.9</v>
      </c>
      <c r="J126" s="30">
        <f t="shared" si="10"/>
        <v>496.99999999999994</v>
      </c>
      <c r="K126" s="30">
        <f t="shared" si="11"/>
        <v>91.000000000000014</v>
      </c>
      <c r="L126" s="83">
        <f t="shared" si="17"/>
        <v>212.8</v>
      </c>
      <c r="M126" s="63">
        <f t="shared" si="12"/>
        <v>496.3</v>
      </c>
      <c r="N126" s="70"/>
      <c r="O126" s="62">
        <f t="shared" si="13"/>
        <v>413.70000000000005</v>
      </c>
      <c r="P126" s="30">
        <f t="shared" si="14"/>
        <v>438.70000000000005</v>
      </c>
      <c r="Q126" s="30">
        <f t="shared" si="15"/>
        <v>1084.3</v>
      </c>
      <c r="R126" s="29">
        <f t="shared" si="16"/>
        <v>6561.3</v>
      </c>
      <c r="S126" s="68" t="s">
        <v>345</v>
      </c>
    </row>
    <row r="127" spans="1:19">
      <c r="A127" s="19">
        <v>113</v>
      </c>
      <c r="B127" s="76" t="s">
        <v>137</v>
      </c>
      <c r="C127" s="59" t="s">
        <v>277</v>
      </c>
      <c r="D127" s="6" t="s">
        <v>13</v>
      </c>
      <c r="E127" s="7" t="s">
        <v>266</v>
      </c>
      <c r="F127" s="8">
        <v>5117.5</v>
      </c>
      <c r="G127" s="21"/>
      <c r="H127" s="48">
        <v>25</v>
      </c>
      <c r="I127" s="62">
        <f t="shared" si="9"/>
        <v>146.87225000000001</v>
      </c>
      <c r="J127" s="30">
        <f t="shared" si="10"/>
        <v>363.34249999999997</v>
      </c>
      <c r="K127" s="30">
        <f t="shared" si="11"/>
        <v>66.527500000000003</v>
      </c>
      <c r="L127" s="83">
        <f t="shared" si="17"/>
        <v>155.572</v>
      </c>
      <c r="M127" s="63">
        <f t="shared" si="12"/>
        <v>362.83075000000002</v>
      </c>
      <c r="N127" s="70"/>
      <c r="O127" s="62">
        <f t="shared" si="13"/>
        <v>302.44425000000001</v>
      </c>
      <c r="P127" s="30">
        <f t="shared" si="14"/>
        <v>327.44425000000001</v>
      </c>
      <c r="Q127" s="30">
        <f t="shared" si="15"/>
        <v>792.70074999999997</v>
      </c>
      <c r="R127" s="29">
        <f t="shared" si="16"/>
        <v>4790.0557499999995</v>
      </c>
      <c r="S127" s="68" t="s">
        <v>345</v>
      </c>
    </row>
    <row r="128" spans="1:19">
      <c r="A128" s="19">
        <v>114</v>
      </c>
      <c r="B128" s="76" t="s">
        <v>138</v>
      </c>
      <c r="C128" s="59" t="s">
        <v>277</v>
      </c>
      <c r="D128" s="6" t="s">
        <v>13</v>
      </c>
      <c r="E128" s="7" t="s">
        <v>266</v>
      </c>
      <c r="F128" s="8">
        <v>8000</v>
      </c>
      <c r="G128" s="21"/>
      <c r="H128" s="48">
        <v>25</v>
      </c>
      <c r="I128" s="62">
        <f t="shared" si="9"/>
        <v>229.6</v>
      </c>
      <c r="J128" s="30">
        <f t="shared" si="10"/>
        <v>568</v>
      </c>
      <c r="K128" s="30">
        <f t="shared" si="11"/>
        <v>104.00000000000001</v>
      </c>
      <c r="L128" s="83">
        <f t="shared" si="17"/>
        <v>243.2</v>
      </c>
      <c r="M128" s="63">
        <f t="shared" si="12"/>
        <v>567.20000000000005</v>
      </c>
      <c r="N128" s="30">
        <v>1031.6199999999999</v>
      </c>
      <c r="O128" s="62">
        <f t="shared" si="13"/>
        <v>472.79999999999995</v>
      </c>
      <c r="P128" s="30">
        <f t="shared" si="14"/>
        <v>497.79999999999995</v>
      </c>
      <c r="Q128" s="30">
        <f t="shared" si="15"/>
        <v>1239.2</v>
      </c>
      <c r="R128" s="29">
        <f t="shared" si="16"/>
        <v>6470.58</v>
      </c>
      <c r="S128" s="68" t="s">
        <v>345</v>
      </c>
    </row>
    <row r="129" spans="1:19">
      <c r="A129" s="19">
        <v>115</v>
      </c>
      <c r="B129" s="76" t="s">
        <v>139</v>
      </c>
      <c r="C129" s="59" t="s">
        <v>277</v>
      </c>
      <c r="D129" s="6" t="s">
        <v>13</v>
      </c>
      <c r="E129" s="7" t="s">
        <v>266</v>
      </c>
      <c r="F129" s="8">
        <v>7617.5</v>
      </c>
      <c r="G129" s="21"/>
      <c r="H129" s="48">
        <v>25</v>
      </c>
      <c r="I129" s="62">
        <f t="shared" si="9"/>
        <v>218.62225000000001</v>
      </c>
      <c r="J129" s="30">
        <f t="shared" si="10"/>
        <v>540.84249999999997</v>
      </c>
      <c r="K129" s="30">
        <f t="shared" si="11"/>
        <v>99.027500000000003</v>
      </c>
      <c r="L129" s="83">
        <f t="shared" si="17"/>
        <v>231.572</v>
      </c>
      <c r="M129" s="63">
        <f t="shared" si="12"/>
        <v>540.08075000000008</v>
      </c>
      <c r="N129" s="30"/>
      <c r="O129" s="62">
        <f t="shared" si="13"/>
        <v>450.19425000000001</v>
      </c>
      <c r="P129" s="30">
        <f t="shared" si="14"/>
        <v>475.19425000000001</v>
      </c>
      <c r="Q129" s="30">
        <f t="shared" si="15"/>
        <v>1179.95075</v>
      </c>
      <c r="R129" s="29">
        <f t="shared" si="16"/>
        <v>7142.3057499999995</v>
      </c>
      <c r="S129" s="68" t="s">
        <v>345</v>
      </c>
    </row>
    <row r="130" spans="1:19">
      <c r="A130" s="19">
        <v>116</v>
      </c>
      <c r="B130" s="76" t="s">
        <v>140</v>
      </c>
      <c r="C130" s="59" t="s">
        <v>302</v>
      </c>
      <c r="D130" s="6" t="s">
        <v>2</v>
      </c>
      <c r="E130" s="7" t="s">
        <v>266</v>
      </c>
      <c r="F130" s="8">
        <v>14000</v>
      </c>
      <c r="G130" s="21"/>
      <c r="H130" s="48">
        <v>25</v>
      </c>
      <c r="I130" s="62">
        <f t="shared" si="9"/>
        <v>401.8</v>
      </c>
      <c r="J130" s="30">
        <f t="shared" si="10"/>
        <v>993.99999999999989</v>
      </c>
      <c r="K130" s="30">
        <f t="shared" si="11"/>
        <v>182.00000000000003</v>
      </c>
      <c r="L130" s="83">
        <f t="shared" si="17"/>
        <v>425.6</v>
      </c>
      <c r="M130" s="63">
        <f t="shared" si="12"/>
        <v>992.6</v>
      </c>
      <c r="N130" s="30"/>
      <c r="O130" s="62">
        <f t="shared" si="13"/>
        <v>827.40000000000009</v>
      </c>
      <c r="P130" s="30">
        <f t="shared" si="14"/>
        <v>852.40000000000009</v>
      </c>
      <c r="Q130" s="30">
        <f t="shared" si="15"/>
        <v>2168.6</v>
      </c>
      <c r="R130" s="29">
        <f t="shared" si="16"/>
        <v>13147.6</v>
      </c>
      <c r="S130" s="68" t="s">
        <v>345</v>
      </c>
    </row>
    <row r="131" spans="1:19">
      <c r="A131" s="19">
        <v>117</v>
      </c>
      <c r="B131" s="76" t="s">
        <v>141</v>
      </c>
      <c r="C131" s="59" t="s">
        <v>298</v>
      </c>
      <c r="D131" s="6" t="s">
        <v>113</v>
      </c>
      <c r="E131" s="7" t="s">
        <v>266</v>
      </c>
      <c r="F131" s="8">
        <v>8000</v>
      </c>
      <c r="G131" s="21"/>
      <c r="H131" s="48">
        <v>25</v>
      </c>
      <c r="I131" s="62">
        <f t="shared" si="9"/>
        <v>229.6</v>
      </c>
      <c r="J131" s="30">
        <f t="shared" si="10"/>
        <v>568</v>
      </c>
      <c r="K131" s="30">
        <f t="shared" si="11"/>
        <v>104.00000000000001</v>
      </c>
      <c r="L131" s="83">
        <f t="shared" si="17"/>
        <v>243.2</v>
      </c>
      <c r="M131" s="63">
        <f t="shared" si="12"/>
        <v>567.20000000000005</v>
      </c>
      <c r="N131" s="30">
        <v>1031.6199999999999</v>
      </c>
      <c r="O131" s="62">
        <f t="shared" si="13"/>
        <v>472.79999999999995</v>
      </c>
      <c r="P131" s="30">
        <f t="shared" si="14"/>
        <v>497.79999999999995</v>
      </c>
      <c r="Q131" s="30">
        <f t="shared" si="15"/>
        <v>1239.2</v>
      </c>
      <c r="R131" s="29">
        <f t="shared" si="16"/>
        <v>6470.58</v>
      </c>
      <c r="S131" s="68" t="s">
        <v>345</v>
      </c>
    </row>
    <row r="132" spans="1:19">
      <c r="A132" s="19">
        <v>118</v>
      </c>
      <c r="B132" s="76" t="s">
        <v>142</v>
      </c>
      <c r="C132" s="59" t="s">
        <v>275</v>
      </c>
      <c r="D132" s="6" t="s">
        <v>2</v>
      </c>
      <c r="E132" s="7" t="s">
        <v>266</v>
      </c>
      <c r="F132" s="8">
        <v>8774.98</v>
      </c>
      <c r="G132" s="21"/>
      <c r="H132" s="48">
        <v>25</v>
      </c>
      <c r="I132" s="62">
        <f t="shared" si="9"/>
        <v>251.84192599999997</v>
      </c>
      <c r="J132" s="30">
        <f t="shared" si="10"/>
        <v>623.02357999999992</v>
      </c>
      <c r="K132" s="30">
        <f t="shared" si="11"/>
        <v>114.07474000000001</v>
      </c>
      <c r="L132" s="83">
        <f t="shared" si="17"/>
        <v>266.75939199999999</v>
      </c>
      <c r="M132" s="63">
        <f t="shared" si="12"/>
        <v>622.14608199999998</v>
      </c>
      <c r="N132" s="30"/>
      <c r="O132" s="62">
        <f t="shared" si="13"/>
        <v>518.60131799999999</v>
      </c>
      <c r="P132" s="30">
        <f t="shared" si="14"/>
        <v>543.60131799999999</v>
      </c>
      <c r="Q132" s="30">
        <f t="shared" si="15"/>
        <v>1359.2444019999998</v>
      </c>
      <c r="R132" s="29">
        <f t="shared" si="16"/>
        <v>8231.3786820000005</v>
      </c>
      <c r="S132" s="68" t="s">
        <v>345</v>
      </c>
    </row>
    <row r="133" spans="1:19">
      <c r="A133" s="19">
        <v>119</v>
      </c>
      <c r="B133" s="76" t="s">
        <v>143</v>
      </c>
      <c r="C133" s="59" t="s">
        <v>303</v>
      </c>
      <c r="D133" s="6" t="s">
        <v>144</v>
      </c>
      <c r="E133" s="7" t="s">
        <v>266</v>
      </c>
      <c r="F133" s="8">
        <v>11500</v>
      </c>
      <c r="G133" s="21"/>
      <c r="H133" s="48">
        <v>25</v>
      </c>
      <c r="I133" s="62">
        <f t="shared" si="9"/>
        <v>330.05</v>
      </c>
      <c r="J133" s="30">
        <f t="shared" si="10"/>
        <v>816.49999999999989</v>
      </c>
      <c r="K133" s="30">
        <f t="shared" si="11"/>
        <v>149.5</v>
      </c>
      <c r="L133" s="83">
        <f t="shared" si="17"/>
        <v>349.6</v>
      </c>
      <c r="M133" s="63">
        <f t="shared" si="12"/>
        <v>815.35</v>
      </c>
      <c r="N133" s="30"/>
      <c r="O133" s="62">
        <f t="shared" si="13"/>
        <v>679.65000000000009</v>
      </c>
      <c r="P133" s="30">
        <f t="shared" si="14"/>
        <v>704.65000000000009</v>
      </c>
      <c r="Q133" s="30">
        <f t="shared" si="15"/>
        <v>1781.35</v>
      </c>
      <c r="R133" s="29">
        <f t="shared" si="16"/>
        <v>10795.35</v>
      </c>
      <c r="S133" s="68" t="s">
        <v>345</v>
      </c>
    </row>
    <row r="134" spans="1:19">
      <c r="A134" s="19">
        <v>120</v>
      </c>
      <c r="B134" s="76" t="s">
        <v>145</v>
      </c>
      <c r="C134" s="59" t="s">
        <v>302</v>
      </c>
      <c r="D134" s="6" t="s">
        <v>108</v>
      </c>
      <c r="E134" s="7" t="s">
        <v>266</v>
      </c>
      <c r="F134" s="8">
        <v>9500</v>
      </c>
      <c r="G134" s="21"/>
      <c r="H134" s="48">
        <v>25</v>
      </c>
      <c r="I134" s="62">
        <f t="shared" si="9"/>
        <v>272.64999999999998</v>
      </c>
      <c r="J134" s="30">
        <f t="shared" si="10"/>
        <v>674.49999999999989</v>
      </c>
      <c r="K134" s="30">
        <f t="shared" si="11"/>
        <v>123.50000000000001</v>
      </c>
      <c r="L134" s="83">
        <f t="shared" si="17"/>
        <v>288.8</v>
      </c>
      <c r="M134" s="63">
        <f t="shared" si="12"/>
        <v>673.55000000000007</v>
      </c>
      <c r="N134" s="30">
        <v>1031.6199999999999</v>
      </c>
      <c r="O134" s="62">
        <f t="shared" si="13"/>
        <v>561.45000000000005</v>
      </c>
      <c r="P134" s="30">
        <f t="shared" si="14"/>
        <v>586.45000000000005</v>
      </c>
      <c r="Q134" s="30">
        <f t="shared" si="15"/>
        <v>1471.55</v>
      </c>
      <c r="R134" s="29">
        <f t="shared" si="16"/>
        <v>7881.9300000000012</v>
      </c>
      <c r="S134" s="68" t="s">
        <v>345</v>
      </c>
    </row>
    <row r="135" spans="1:19">
      <c r="A135" s="19">
        <v>121</v>
      </c>
      <c r="B135" s="76" t="s">
        <v>146</v>
      </c>
      <c r="C135" s="59" t="s">
        <v>277</v>
      </c>
      <c r="D135" s="6" t="s">
        <v>13</v>
      </c>
      <c r="E135" s="7" t="s">
        <v>266</v>
      </c>
      <c r="F135" s="8">
        <v>7500</v>
      </c>
      <c r="G135" s="21"/>
      <c r="H135" s="48">
        <v>25</v>
      </c>
      <c r="I135" s="62">
        <f t="shared" si="9"/>
        <v>215.25</v>
      </c>
      <c r="J135" s="30">
        <f t="shared" si="10"/>
        <v>532.5</v>
      </c>
      <c r="K135" s="30">
        <f t="shared" si="11"/>
        <v>97.500000000000014</v>
      </c>
      <c r="L135" s="83">
        <f t="shared" si="17"/>
        <v>228</v>
      </c>
      <c r="M135" s="63">
        <f t="shared" si="12"/>
        <v>531.75</v>
      </c>
      <c r="N135" s="70"/>
      <c r="O135" s="62">
        <f t="shared" si="13"/>
        <v>443.25</v>
      </c>
      <c r="P135" s="30">
        <f t="shared" si="14"/>
        <v>468.25</v>
      </c>
      <c r="Q135" s="30">
        <f t="shared" si="15"/>
        <v>1161.75</v>
      </c>
      <c r="R135" s="29">
        <f t="shared" si="16"/>
        <v>7031.75</v>
      </c>
      <c r="S135" s="68" t="s">
        <v>345</v>
      </c>
    </row>
    <row r="136" spans="1:19">
      <c r="A136" s="19">
        <v>122</v>
      </c>
      <c r="B136" s="76" t="s">
        <v>147</v>
      </c>
      <c r="C136" s="59" t="s">
        <v>277</v>
      </c>
      <c r="D136" s="6" t="s">
        <v>13</v>
      </c>
      <c r="E136" s="7" t="s">
        <v>266</v>
      </c>
      <c r="F136" s="8">
        <v>7617.5</v>
      </c>
      <c r="G136" s="21"/>
      <c r="H136" s="48">
        <v>25</v>
      </c>
      <c r="I136" s="62">
        <f t="shared" si="9"/>
        <v>218.62225000000001</v>
      </c>
      <c r="J136" s="30">
        <f t="shared" si="10"/>
        <v>540.84249999999997</v>
      </c>
      <c r="K136" s="30">
        <f t="shared" si="11"/>
        <v>99.027500000000003</v>
      </c>
      <c r="L136" s="83">
        <f t="shared" si="17"/>
        <v>231.572</v>
      </c>
      <c r="M136" s="63">
        <f t="shared" si="12"/>
        <v>540.08075000000008</v>
      </c>
      <c r="N136" s="70"/>
      <c r="O136" s="62">
        <f t="shared" si="13"/>
        <v>450.19425000000001</v>
      </c>
      <c r="P136" s="30">
        <f t="shared" si="14"/>
        <v>475.19425000000001</v>
      </c>
      <c r="Q136" s="30">
        <f t="shared" si="15"/>
        <v>1179.95075</v>
      </c>
      <c r="R136" s="29">
        <f t="shared" si="16"/>
        <v>7142.3057499999995</v>
      </c>
      <c r="S136" s="68" t="s">
        <v>345</v>
      </c>
    </row>
    <row r="137" spans="1:19">
      <c r="A137" s="19">
        <v>123</v>
      </c>
      <c r="B137" s="76" t="s">
        <v>148</v>
      </c>
      <c r="C137" s="59" t="s">
        <v>277</v>
      </c>
      <c r="D137" s="6" t="s">
        <v>4</v>
      </c>
      <c r="E137" s="7" t="s">
        <v>266</v>
      </c>
      <c r="F137" s="8">
        <v>5826.26</v>
      </c>
      <c r="G137" s="21"/>
      <c r="H137" s="48">
        <v>25</v>
      </c>
      <c r="I137" s="62">
        <f t="shared" si="9"/>
        <v>167.213662</v>
      </c>
      <c r="J137" s="30">
        <f t="shared" si="10"/>
        <v>413.66445999999996</v>
      </c>
      <c r="K137" s="30">
        <f t="shared" si="11"/>
        <v>75.741380000000007</v>
      </c>
      <c r="L137" s="83">
        <f t="shared" si="17"/>
        <v>177.11830399999999</v>
      </c>
      <c r="M137" s="63">
        <f t="shared" si="12"/>
        <v>413.08183400000001</v>
      </c>
      <c r="N137" s="70"/>
      <c r="O137" s="62">
        <f t="shared" si="13"/>
        <v>344.33196599999997</v>
      </c>
      <c r="P137" s="30">
        <f t="shared" si="14"/>
        <v>369.33196599999997</v>
      </c>
      <c r="Q137" s="30">
        <f t="shared" si="15"/>
        <v>902.48767399999997</v>
      </c>
      <c r="R137" s="29">
        <f t="shared" si="16"/>
        <v>5456.9280340000005</v>
      </c>
      <c r="S137" s="68" t="s">
        <v>345</v>
      </c>
    </row>
    <row r="138" spans="1:19">
      <c r="A138" s="19">
        <v>124</v>
      </c>
      <c r="B138" s="76" t="s">
        <v>149</v>
      </c>
      <c r="C138" s="59" t="s">
        <v>287</v>
      </c>
      <c r="D138" s="6" t="s">
        <v>150</v>
      </c>
      <c r="E138" s="7" t="s">
        <v>266</v>
      </c>
      <c r="F138" s="8">
        <v>25000</v>
      </c>
      <c r="G138" s="21"/>
      <c r="H138" s="48">
        <v>25</v>
      </c>
      <c r="I138" s="62">
        <f t="shared" si="9"/>
        <v>717.5</v>
      </c>
      <c r="J138" s="30">
        <f t="shared" si="10"/>
        <v>1774.9999999999998</v>
      </c>
      <c r="K138" s="30">
        <f t="shared" si="11"/>
        <v>325.00000000000006</v>
      </c>
      <c r="L138" s="83">
        <f t="shared" si="17"/>
        <v>760</v>
      </c>
      <c r="M138" s="63">
        <f t="shared" si="12"/>
        <v>1772.5000000000002</v>
      </c>
      <c r="N138" s="70"/>
      <c r="O138" s="62">
        <f t="shared" si="13"/>
        <v>1477.5</v>
      </c>
      <c r="P138" s="30">
        <f t="shared" si="14"/>
        <v>1502.5</v>
      </c>
      <c r="Q138" s="30">
        <f t="shared" si="15"/>
        <v>3872.5</v>
      </c>
      <c r="R138" s="29">
        <f t="shared" si="16"/>
        <v>23497.5</v>
      </c>
      <c r="S138" s="68" t="s">
        <v>345</v>
      </c>
    </row>
    <row r="139" spans="1:19">
      <c r="A139" s="19">
        <v>125</v>
      </c>
      <c r="B139" s="76" t="s">
        <v>151</v>
      </c>
      <c r="C139" s="59" t="s">
        <v>277</v>
      </c>
      <c r="D139" s="6" t="s">
        <v>13</v>
      </c>
      <c r="E139" s="7" t="s">
        <v>266</v>
      </c>
      <c r="F139" s="8">
        <v>7500</v>
      </c>
      <c r="G139" s="21"/>
      <c r="H139" s="48">
        <v>25</v>
      </c>
      <c r="I139" s="62">
        <f t="shared" si="9"/>
        <v>215.25</v>
      </c>
      <c r="J139" s="30">
        <f t="shared" si="10"/>
        <v>532.5</v>
      </c>
      <c r="K139" s="30">
        <f t="shared" si="11"/>
        <v>97.500000000000014</v>
      </c>
      <c r="L139" s="83">
        <f t="shared" si="17"/>
        <v>228</v>
      </c>
      <c r="M139" s="63">
        <f t="shared" si="12"/>
        <v>531.75</v>
      </c>
      <c r="N139" s="70"/>
      <c r="O139" s="62">
        <f t="shared" si="13"/>
        <v>443.25</v>
      </c>
      <c r="P139" s="30">
        <f t="shared" si="14"/>
        <v>468.25</v>
      </c>
      <c r="Q139" s="30">
        <f t="shared" si="15"/>
        <v>1161.75</v>
      </c>
      <c r="R139" s="29">
        <f t="shared" si="16"/>
        <v>7031.75</v>
      </c>
      <c r="S139" s="68" t="s">
        <v>345</v>
      </c>
    </row>
    <row r="140" spans="1:19">
      <c r="A140" s="19">
        <v>126</v>
      </c>
      <c r="B140" s="76" t="s">
        <v>152</v>
      </c>
      <c r="C140" s="59" t="s">
        <v>277</v>
      </c>
      <c r="D140" s="6" t="s">
        <v>13</v>
      </c>
      <c r="E140" s="7" t="s">
        <v>266</v>
      </c>
      <c r="F140" s="8">
        <v>7500</v>
      </c>
      <c r="G140" s="21"/>
      <c r="H140" s="48">
        <v>25</v>
      </c>
      <c r="I140" s="62">
        <f t="shared" si="9"/>
        <v>215.25</v>
      </c>
      <c r="J140" s="30">
        <f t="shared" si="10"/>
        <v>532.5</v>
      </c>
      <c r="K140" s="30">
        <f t="shared" si="11"/>
        <v>97.500000000000014</v>
      </c>
      <c r="L140" s="83">
        <f t="shared" si="17"/>
        <v>228</v>
      </c>
      <c r="M140" s="63">
        <f t="shared" si="12"/>
        <v>531.75</v>
      </c>
      <c r="N140" s="70"/>
      <c r="O140" s="62">
        <f t="shared" si="13"/>
        <v>443.25</v>
      </c>
      <c r="P140" s="30">
        <f t="shared" si="14"/>
        <v>468.25</v>
      </c>
      <c r="Q140" s="30">
        <f t="shared" si="15"/>
        <v>1161.75</v>
      </c>
      <c r="R140" s="29">
        <f t="shared" si="16"/>
        <v>7031.75</v>
      </c>
      <c r="S140" s="68" t="s">
        <v>345</v>
      </c>
    </row>
    <row r="141" spans="1:19">
      <c r="A141" s="19">
        <v>127</v>
      </c>
      <c r="B141" s="76" t="s">
        <v>153</v>
      </c>
      <c r="C141" s="59" t="s">
        <v>276</v>
      </c>
      <c r="D141" s="6" t="s">
        <v>78</v>
      </c>
      <c r="E141" s="7" t="s">
        <v>266</v>
      </c>
      <c r="F141" s="8">
        <v>12500</v>
      </c>
      <c r="G141" s="21"/>
      <c r="H141" s="48">
        <v>25</v>
      </c>
      <c r="I141" s="62">
        <f t="shared" si="9"/>
        <v>358.75</v>
      </c>
      <c r="J141" s="30">
        <f t="shared" si="10"/>
        <v>887.49999999999989</v>
      </c>
      <c r="K141" s="30">
        <f t="shared" si="11"/>
        <v>162.50000000000003</v>
      </c>
      <c r="L141" s="83">
        <f t="shared" si="17"/>
        <v>380</v>
      </c>
      <c r="M141" s="63">
        <f t="shared" si="12"/>
        <v>886.25000000000011</v>
      </c>
      <c r="N141" s="70"/>
      <c r="O141" s="62">
        <f t="shared" si="13"/>
        <v>738.75</v>
      </c>
      <c r="P141" s="30">
        <f t="shared" si="14"/>
        <v>763.75</v>
      </c>
      <c r="Q141" s="30">
        <f t="shared" si="15"/>
        <v>1936.25</v>
      </c>
      <c r="R141" s="29">
        <f t="shared" si="16"/>
        <v>11736.25</v>
      </c>
      <c r="S141" s="68" t="s">
        <v>345</v>
      </c>
    </row>
    <row r="142" spans="1:19">
      <c r="A142" s="19">
        <v>128</v>
      </c>
      <c r="B142" s="76" t="s">
        <v>154</v>
      </c>
      <c r="C142" s="59" t="s">
        <v>277</v>
      </c>
      <c r="D142" s="6" t="s">
        <v>13</v>
      </c>
      <c r="E142" s="7" t="s">
        <v>266</v>
      </c>
      <c r="F142" s="8">
        <v>5117.79</v>
      </c>
      <c r="G142" s="21"/>
      <c r="H142" s="48">
        <v>25</v>
      </c>
      <c r="I142" s="62">
        <f t="shared" si="9"/>
        <v>146.880573</v>
      </c>
      <c r="J142" s="30">
        <f t="shared" si="10"/>
        <v>363.36308999999994</v>
      </c>
      <c r="K142" s="30">
        <f t="shared" si="11"/>
        <v>66.531270000000006</v>
      </c>
      <c r="L142" s="83">
        <f t="shared" si="17"/>
        <v>155.580816</v>
      </c>
      <c r="M142" s="63">
        <f t="shared" si="12"/>
        <v>362.85131100000001</v>
      </c>
      <c r="N142" s="70"/>
      <c r="O142" s="62">
        <f t="shared" si="13"/>
        <v>302.461389</v>
      </c>
      <c r="P142" s="30">
        <f t="shared" si="14"/>
        <v>327.461389</v>
      </c>
      <c r="Q142" s="30">
        <f t="shared" si="15"/>
        <v>792.7456709999999</v>
      </c>
      <c r="R142" s="29">
        <f t="shared" si="16"/>
        <v>4790.3286109999999</v>
      </c>
      <c r="S142" s="68" t="s">
        <v>345</v>
      </c>
    </row>
    <row r="143" spans="1:19">
      <c r="A143" s="19">
        <v>129</v>
      </c>
      <c r="B143" s="76" t="s">
        <v>155</v>
      </c>
      <c r="C143" s="59" t="s">
        <v>281</v>
      </c>
      <c r="D143" s="6" t="s">
        <v>18</v>
      </c>
      <c r="E143" s="7" t="s">
        <v>266</v>
      </c>
      <c r="F143" s="8">
        <v>10000</v>
      </c>
      <c r="G143" s="21"/>
      <c r="H143" s="48">
        <v>25</v>
      </c>
      <c r="I143" s="62">
        <f t="shared" si="9"/>
        <v>287</v>
      </c>
      <c r="J143" s="30">
        <f t="shared" si="10"/>
        <v>709.99999999999989</v>
      </c>
      <c r="K143" s="30">
        <f t="shared" si="11"/>
        <v>130</v>
      </c>
      <c r="L143" s="83">
        <f t="shared" si="17"/>
        <v>304</v>
      </c>
      <c r="M143" s="63">
        <f t="shared" si="12"/>
        <v>709</v>
      </c>
      <c r="N143" s="70"/>
      <c r="O143" s="62">
        <f t="shared" si="13"/>
        <v>591</v>
      </c>
      <c r="P143" s="30">
        <f t="shared" si="14"/>
        <v>616</v>
      </c>
      <c r="Q143" s="30">
        <f t="shared" si="15"/>
        <v>1549</v>
      </c>
      <c r="R143" s="29">
        <f t="shared" si="16"/>
        <v>9384</v>
      </c>
      <c r="S143" s="68" t="s">
        <v>345</v>
      </c>
    </row>
    <row r="144" spans="1:19">
      <c r="A144" s="19">
        <v>130</v>
      </c>
      <c r="B144" s="76" t="s">
        <v>156</v>
      </c>
      <c r="C144" s="59" t="s">
        <v>282</v>
      </c>
      <c r="D144" s="6" t="s">
        <v>108</v>
      </c>
      <c r="E144" s="7" t="s">
        <v>266</v>
      </c>
      <c r="F144" s="8">
        <v>11500</v>
      </c>
      <c r="G144" s="21"/>
      <c r="H144" s="48">
        <v>25</v>
      </c>
      <c r="I144" s="62">
        <f t="shared" ref="I144:I207" si="18">F144*2.87%</f>
        <v>330.05</v>
      </c>
      <c r="J144" s="30">
        <f t="shared" ref="J144:J207" si="19">F144*7.1%</f>
        <v>816.49999999999989</v>
      </c>
      <c r="K144" s="30">
        <f t="shared" ref="K144:K207" si="20">F144*1.3%</f>
        <v>149.5</v>
      </c>
      <c r="L144" s="83">
        <f t="shared" si="17"/>
        <v>349.6</v>
      </c>
      <c r="M144" s="63">
        <f t="shared" ref="M144:M207" si="21">F144*7.09%</f>
        <v>815.35</v>
      </c>
      <c r="N144" s="30">
        <v>1031.6199999999999</v>
      </c>
      <c r="O144" s="62">
        <f t="shared" ref="O144:O207" si="22">I144+L144</f>
        <v>679.65000000000009</v>
      </c>
      <c r="P144" s="30">
        <f t="shared" ref="P144:P207" si="23">+H144+I144+L144</f>
        <v>704.65000000000009</v>
      </c>
      <c r="Q144" s="30">
        <f t="shared" ref="Q144:Q207" si="24">+J144+K144+M144</f>
        <v>1781.35</v>
      </c>
      <c r="R144" s="29">
        <f t="shared" ref="R144:R207" si="25">+F144-G144-H144-I144-L144-N144</f>
        <v>9763.73</v>
      </c>
      <c r="S144" s="68" t="s">
        <v>345</v>
      </c>
    </row>
    <row r="145" spans="1:19">
      <c r="A145" s="19">
        <v>131</v>
      </c>
      <c r="B145" s="76" t="s">
        <v>157</v>
      </c>
      <c r="C145" s="59" t="s">
        <v>277</v>
      </c>
      <c r="D145" s="6" t="s">
        <v>13</v>
      </c>
      <c r="E145" s="7" t="s">
        <v>266</v>
      </c>
      <c r="F145" s="8">
        <v>5117.5</v>
      </c>
      <c r="G145" s="21"/>
      <c r="H145" s="48">
        <v>25</v>
      </c>
      <c r="I145" s="62">
        <f t="shared" si="18"/>
        <v>146.87225000000001</v>
      </c>
      <c r="J145" s="30">
        <f t="shared" si="19"/>
        <v>363.34249999999997</v>
      </c>
      <c r="K145" s="30">
        <f t="shared" si="20"/>
        <v>66.527500000000003</v>
      </c>
      <c r="L145" s="83">
        <f t="shared" ref="L145:L208" si="26">F145*3.04%</f>
        <v>155.572</v>
      </c>
      <c r="M145" s="63">
        <f t="shared" si="21"/>
        <v>362.83075000000002</v>
      </c>
      <c r="N145" s="73">
        <v>1031.6199999999999</v>
      </c>
      <c r="O145" s="62">
        <f t="shared" si="22"/>
        <v>302.44425000000001</v>
      </c>
      <c r="P145" s="30">
        <f t="shared" si="23"/>
        <v>327.44425000000001</v>
      </c>
      <c r="Q145" s="30">
        <f t="shared" si="24"/>
        <v>792.70074999999997</v>
      </c>
      <c r="R145" s="29">
        <f t="shared" si="25"/>
        <v>3758.4357499999996</v>
      </c>
      <c r="S145" s="68" t="s">
        <v>345</v>
      </c>
    </row>
    <row r="146" spans="1:19">
      <c r="A146" s="19">
        <v>132</v>
      </c>
      <c r="B146" s="76" t="s">
        <v>158</v>
      </c>
      <c r="C146" s="59" t="s">
        <v>277</v>
      </c>
      <c r="D146" s="6" t="s">
        <v>13</v>
      </c>
      <c r="E146" s="7" t="s">
        <v>266</v>
      </c>
      <c r="F146" s="8">
        <v>5117.5</v>
      </c>
      <c r="G146" s="21"/>
      <c r="H146" s="48">
        <v>25</v>
      </c>
      <c r="I146" s="62">
        <f t="shared" si="18"/>
        <v>146.87225000000001</v>
      </c>
      <c r="J146" s="30">
        <f t="shared" si="19"/>
        <v>363.34249999999997</v>
      </c>
      <c r="K146" s="30">
        <f t="shared" si="20"/>
        <v>66.527500000000003</v>
      </c>
      <c r="L146" s="83">
        <f t="shared" si="26"/>
        <v>155.572</v>
      </c>
      <c r="M146" s="63">
        <f t="shared" si="21"/>
        <v>362.83075000000002</v>
      </c>
      <c r="N146" s="70"/>
      <c r="O146" s="62">
        <f t="shared" si="22"/>
        <v>302.44425000000001</v>
      </c>
      <c r="P146" s="30">
        <f t="shared" si="23"/>
        <v>327.44425000000001</v>
      </c>
      <c r="Q146" s="30">
        <f t="shared" si="24"/>
        <v>792.70074999999997</v>
      </c>
      <c r="R146" s="29">
        <f t="shared" si="25"/>
        <v>4790.0557499999995</v>
      </c>
      <c r="S146" s="68" t="s">
        <v>345</v>
      </c>
    </row>
    <row r="147" spans="1:19">
      <c r="A147" s="19">
        <v>133</v>
      </c>
      <c r="B147" s="76" t="s">
        <v>159</v>
      </c>
      <c r="C147" s="59" t="s">
        <v>284</v>
      </c>
      <c r="D147" s="6" t="s">
        <v>22</v>
      </c>
      <c r="E147" s="7" t="s">
        <v>266</v>
      </c>
      <c r="F147" s="8">
        <v>11999.98</v>
      </c>
      <c r="G147" s="21"/>
      <c r="H147" s="48">
        <v>25</v>
      </c>
      <c r="I147" s="62">
        <f t="shared" si="18"/>
        <v>344.39942600000001</v>
      </c>
      <c r="J147" s="30">
        <f t="shared" si="19"/>
        <v>851.99857999999995</v>
      </c>
      <c r="K147" s="30">
        <f t="shared" si="20"/>
        <v>155.99974</v>
      </c>
      <c r="L147" s="83">
        <f t="shared" si="26"/>
        <v>364.79939200000001</v>
      </c>
      <c r="M147" s="63">
        <f t="shared" si="21"/>
        <v>850.79858200000001</v>
      </c>
      <c r="N147" s="70"/>
      <c r="O147" s="62">
        <f t="shared" si="22"/>
        <v>709.19881800000007</v>
      </c>
      <c r="P147" s="30">
        <f t="shared" si="23"/>
        <v>734.19881800000007</v>
      </c>
      <c r="Q147" s="30">
        <f t="shared" si="24"/>
        <v>1858.796902</v>
      </c>
      <c r="R147" s="29">
        <f t="shared" si="25"/>
        <v>11265.781181999999</v>
      </c>
      <c r="S147" s="68" t="s">
        <v>345</v>
      </c>
    </row>
    <row r="148" spans="1:19">
      <c r="A148" s="19">
        <v>134</v>
      </c>
      <c r="B148" s="76" t="s">
        <v>160</v>
      </c>
      <c r="C148" s="59" t="s">
        <v>306</v>
      </c>
      <c r="D148" s="6" t="s">
        <v>13</v>
      </c>
      <c r="E148" s="7" t="s">
        <v>266</v>
      </c>
      <c r="F148" s="8">
        <v>7617.5</v>
      </c>
      <c r="G148" s="21"/>
      <c r="H148" s="48">
        <v>25</v>
      </c>
      <c r="I148" s="62">
        <f t="shared" si="18"/>
        <v>218.62225000000001</v>
      </c>
      <c r="J148" s="30">
        <f t="shared" si="19"/>
        <v>540.84249999999997</v>
      </c>
      <c r="K148" s="30">
        <f t="shared" si="20"/>
        <v>99.027500000000003</v>
      </c>
      <c r="L148" s="83">
        <f t="shared" si="26"/>
        <v>231.572</v>
      </c>
      <c r="M148" s="63">
        <f t="shared" si="21"/>
        <v>540.08075000000008</v>
      </c>
      <c r="N148" s="70"/>
      <c r="O148" s="62">
        <f t="shared" si="22"/>
        <v>450.19425000000001</v>
      </c>
      <c r="P148" s="30">
        <f t="shared" si="23"/>
        <v>475.19425000000001</v>
      </c>
      <c r="Q148" s="30">
        <f t="shared" si="24"/>
        <v>1179.95075</v>
      </c>
      <c r="R148" s="29">
        <f t="shared" si="25"/>
        <v>7142.3057499999995</v>
      </c>
      <c r="S148" s="68" t="s">
        <v>345</v>
      </c>
    </row>
    <row r="149" spans="1:19">
      <c r="A149" s="19">
        <v>135</v>
      </c>
      <c r="B149" s="76" t="s">
        <v>161</v>
      </c>
      <c r="C149" s="59" t="s">
        <v>307</v>
      </c>
      <c r="D149" s="6" t="s">
        <v>13</v>
      </c>
      <c r="E149" s="7" t="s">
        <v>266</v>
      </c>
      <c r="F149" s="8">
        <v>7617</v>
      </c>
      <c r="G149" s="21"/>
      <c r="H149" s="48">
        <v>25</v>
      </c>
      <c r="I149" s="62">
        <f t="shared" si="18"/>
        <v>218.6079</v>
      </c>
      <c r="J149" s="30">
        <f t="shared" si="19"/>
        <v>540.8069999999999</v>
      </c>
      <c r="K149" s="30">
        <f t="shared" si="20"/>
        <v>99.021000000000015</v>
      </c>
      <c r="L149" s="83">
        <f t="shared" si="26"/>
        <v>231.55680000000001</v>
      </c>
      <c r="M149" s="63">
        <f t="shared" si="21"/>
        <v>540.0453</v>
      </c>
      <c r="N149" s="70"/>
      <c r="O149" s="62">
        <f t="shared" si="22"/>
        <v>450.16470000000004</v>
      </c>
      <c r="P149" s="30">
        <f t="shared" si="23"/>
        <v>475.16470000000004</v>
      </c>
      <c r="Q149" s="30">
        <f t="shared" si="24"/>
        <v>1179.8733</v>
      </c>
      <c r="R149" s="29">
        <f t="shared" si="25"/>
        <v>7141.8352999999997</v>
      </c>
      <c r="S149" s="68" t="s">
        <v>345</v>
      </c>
    </row>
    <row r="150" spans="1:19">
      <c r="A150" s="19">
        <v>136</v>
      </c>
      <c r="B150" s="76" t="s">
        <v>162</v>
      </c>
      <c r="C150" s="59" t="s">
        <v>277</v>
      </c>
      <c r="D150" s="6" t="s">
        <v>13</v>
      </c>
      <c r="E150" s="7" t="s">
        <v>266</v>
      </c>
      <c r="F150" s="8">
        <v>8699.99</v>
      </c>
      <c r="G150" s="21"/>
      <c r="H150" s="48">
        <v>25</v>
      </c>
      <c r="I150" s="62">
        <f t="shared" si="18"/>
        <v>249.68971299999998</v>
      </c>
      <c r="J150" s="30">
        <f t="shared" si="19"/>
        <v>617.69928999999991</v>
      </c>
      <c r="K150" s="30">
        <f t="shared" si="20"/>
        <v>113.09987000000001</v>
      </c>
      <c r="L150" s="83">
        <f t="shared" si="26"/>
        <v>264.47969599999999</v>
      </c>
      <c r="M150" s="63">
        <f t="shared" si="21"/>
        <v>616.82929100000001</v>
      </c>
      <c r="N150" s="70"/>
      <c r="O150" s="62">
        <f t="shared" si="22"/>
        <v>514.16940899999997</v>
      </c>
      <c r="P150" s="30">
        <f t="shared" si="23"/>
        <v>539.16940899999997</v>
      </c>
      <c r="Q150" s="30">
        <f t="shared" si="24"/>
        <v>1347.628451</v>
      </c>
      <c r="R150" s="29">
        <f t="shared" si="25"/>
        <v>8160.8205909999997</v>
      </c>
      <c r="S150" s="68" t="s">
        <v>345</v>
      </c>
    </row>
    <row r="151" spans="1:19">
      <c r="A151" s="19">
        <v>137</v>
      </c>
      <c r="B151" s="76" t="s">
        <v>163</v>
      </c>
      <c r="C151" s="59" t="s">
        <v>308</v>
      </c>
      <c r="D151" s="6" t="s">
        <v>13</v>
      </c>
      <c r="E151" s="7" t="s">
        <v>266</v>
      </c>
      <c r="F151" s="8">
        <v>7617.5</v>
      </c>
      <c r="G151" s="21"/>
      <c r="H151" s="48">
        <v>25</v>
      </c>
      <c r="I151" s="62">
        <f t="shared" si="18"/>
        <v>218.62225000000001</v>
      </c>
      <c r="J151" s="30">
        <f t="shared" si="19"/>
        <v>540.84249999999997</v>
      </c>
      <c r="K151" s="30">
        <f t="shared" si="20"/>
        <v>99.027500000000003</v>
      </c>
      <c r="L151" s="83">
        <f t="shared" si="26"/>
        <v>231.572</v>
      </c>
      <c r="M151" s="63">
        <f t="shared" si="21"/>
        <v>540.08075000000008</v>
      </c>
      <c r="N151" s="70"/>
      <c r="O151" s="62">
        <f t="shared" si="22"/>
        <v>450.19425000000001</v>
      </c>
      <c r="P151" s="30">
        <f t="shared" si="23"/>
        <v>475.19425000000001</v>
      </c>
      <c r="Q151" s="30">
        <f t="shared" si="24"/>
        <v>1179.95075</v>
      </c>
      <c r="R151" s="29">
        <f t="shared" si="25"/>
        <v>7142.3057499999995</v>
      </c>
      <c r="S151" s="68" t="s">
        <v>345</v>
      </c>
    </row>
    <row r="152" spans="1:19">
      <c r="A152" s="19">
        <v>138</v>
      </c>
      <c r="B152" s="76" t="s">
        <v>164</v>
      </c>
      <c r="C152" s="59" t="s">
        <v>309</v>
      </c>
      <c r="D152" s="6" t="s">
        <v>81</v>
      </c>
      <c r="E152" s="7" t="s">
        <v>266</v>
      </c>
      <c r="F152" s="8">
        <v>5117.5</v>
      </c>
      <c r="G152" s="21"/>
      <c r="H152" s="48">
        <v>25</v>
      </c>
      <c r="I152" s="62">
        <f t="shared" si="18"/>
        <v>146.87225000000001</v>
      </c>
      <c r="J152" s="30">
        <f t="shared" si="19"/>
        <v>363.34249999999997</v>
      </c>
      <c r="K152" s="30">
        <f t="shared" si="20"/>
        <v>66.527500000000003</v>
      </c>
      <c r="L152" s="83">
        <f t="shared" si="26"/>
        <v>155.572</v>
      </c>
      <c r="M152" s="63">
        <f t="shared" si="21"/>
        <v>362.83075000000002</v>
      </c>
      <c r="N152" s="70"/>
      <c r="O152" s="62">
        <f t="shared" si="22"/>
        <v>302.44425000000001</v>
      </c>
      <c r="P152" s="30">
        <f t="shared" si="23"/>
        <v>327.44425000000001</v>
      </c>
      <c r="Q152" s="30">
        <f t="shared" si="24"/>
        <v>792.70074999999997</v>
      </c>
      <c r="R152" s="29">
        <f t="shared" si="25"/>
        <v>4790.0557499999995</v>
      </c>
      <c r="S152" s="68" t="s">
        <v>345</v>
      </c>
    </row>
    <row r="153" spans="1:19">
      <c r="A153" s="19">
        <v>139</v>
      </c>
      <c r="B153" s="76" t="s">
        <v>347</v>
      </c>
      <c r="C153" s="59" t="s">
        <v>277</v>
      </c>
      <c r="D153" s="6" t="s">
        <v>13</v>
      </c>
      <c r="E153" s="7" t="s">
        <v>266</v>
      </c>
      <c r="F153" s="8">
        <v>5117.5</v>
      </c>
      <c r="G153" s="21"/>
      <c r="H153" s="48">
        <v>25</v>
      </c>
      <c r="I153" s="62">
        <f t="shared" si="18"/>
        <v>146.87225000000001</v>
      </c>
      <c r="J153" s="30">
        <f t="shared" si="19"/>
        <v>363.34249999999997</v>
      </c>
      <c r="K153" s="30">
        <f t="shared" si="20"/>
        <v>66.527500000000003</v>
      </c>
      <c r="L153" s="83">
        <f t="shared" si="26"/>
        <v>155.572</v>
      </c>
      <c r="M153" s="63">
        <f t="shared" si="21"/>
        <v>362.83075000000002</v>
      </c>
      <c r="N153" s="70"/>
      <c r="O153" s="62">
        <f t="shared" si="22"/>
        <v>302.44425000000001</v>
      </c>
      <c r="P153" s="30">
        <f t="shared" si="23"/>
        <v>327.44425000000001</v>
      </c>
      <c r="Q153" s="30">
        <f t="shared" si="24"/>
        <v>792.70074999999997</v>
      </c>
      <c r="R153" s="29">
        <f t="shared" si="25"/>
        <v>4790.0557499999995</v>
      </c>
      <c r="S153" s="68" t="s">
        <v>345</v>
      </c>
    </row>
    <row r="154" spans="1:19">
      <c r="A154" s="19">
        <v>140</v>
      </c>
      <c r="B154" s="76" t="s">
        <v>165</v>
      </c>
      <c r="C154" s="59" t="s">
        <v>306</v>
      </c>
      <c r="D154" s="6" t="s">
        <v>13</v>
      </c>
      <c r="E154" s="7" t="s">
        <v>266</v>
      </c>
      <c r="F154" s="8">
        <v>7617.5</v>
      </c>
      <c r="G154" s="21"/>
      <c r="H154" s="48">
        <v>25</v>
      </c>
      <c r="I154" s="62">
        <f t="shared" si="18"/>
        <v>218.62225000000001</v>
      </c>
      <c r="J154" s="30">
        <f t="shared" si="19"/>
        <v>540.84249999999997</v>
      </c>
      <c r="K154" s="30">
        <f t="shared" si="20"/>
        <v>99.027500000000003</v>
      </c>
      <c r="L154" s="83">
        <f t="shared" si="26"/>
        <v>231.572</v>
      </c>
      <c r="M154" s="63">
        <f t="shared" si="21"/>
        <v>540.08075000000008</v>
      </c>
      <c r="N154" s="70"/>
      <c r="O154" s="62">
        <f t="shared" si="22"/>
        <v>450.19425000000001</v>
      </c>
      <c r="P154" s="30">
        <f t="shared" si="23"/>
        <v>475.19425000000001</v>
      </c>
      <c r="Q154" s="30">
        <f t="shared" si="24"/>
        <v>1179.95075</v>
      </c>
      <c r="R154" s="29">
        <f t="shared" si="25"/>
        <v>7142.3057499999995</v>
      </c>
      <c r="S154" s="68" t="s">
        <v>345</v>
      </c>
    </row>
    <row r="155" spans="1:19">
      <c r="A155" s="19">
        <v>141</v>
      </c>
      <c r="B155" s="76" t="s">
        <v>166</v>
      </c>
      <c r="C155" s="59" t="s">
        <v>306</v>
      </c>
      <c r="D155" s="6" t="s">
        <v>13</v>
      </c>
      <c r="E155" s="7" t="s">
        <v>266</v>
      </c>
      <c r="F155" s="8">
        <v>5117.5</v>
      </c>
      <c r="G155" s="21"/>
      <c r="H155" s="48">
        <v>25</v>
      </c>
      <c r="I155" s="62">
        <f t="shared" si="18"/>
        <v>146.87225000000001</v>
      </c>
      <c r="J155" s="30">
        <f t="shared" si="19"/>
        <v>363.34249999999997</v>
      </c>
      <c r="K155" s="30">
        <f t="shared" si="20"/>
        <v>66.527500000000003</v>
      </c>
      <c r="L155" s="83">
        <f t="shared" si="26"/>
        <v>155.572</v>
      </c>
      <c r="M155" s="63">
        <f t="shared" si="21"/>
        <v>362.83075000000002</v>
      </c>
      <c r="N155" s="70"/>
      <c r="O155" s="62">
        <f t="shared" si="22"/>
        <v>302.44425000000001</v>
      </c>
      <c r="P155" s="30">
        <f t="shared" si="23"/>
        <v>327.44425000000001</v>
      </c>
      <c r="Q155" s="30">
        <f t="shared" si="24"/>
        <v>792.70074999999997</v>
      </c>
      <c r="R155" s="29">
        <f t="shared" si="25"/>
        <v>4790.0557499999995</v>
      </c>
      <c r="S155" s="68" t="s">
        <v>345</v>
      </c>
    </row>
    <row r="156" spans="1:19">
      <c r="A156" s="19">
        <v>142</v>
      </c>
      <c r="B156" s="76" t="s">
        <v>167</v>
      </c>
      <c r="C156" s="59" t="s">
        <v>277</v>
      </c>
      <c r="D156" s="6" t="s">
        <v>168</v>
      </c>
      <c r="E156" s="7" t="s">
        <v>266</v>
      </c>
      <c r="F156" s="8">
        <v>65000</v>
      </c>
      <c r="G156" s="26">
        <v>4427.58</v>
      </c>
      <c r="H156" s="48">
        <v>25</v>
      </c>
      <c r="I156" s="62">
        <f t="shared" si="18"/>
        <v>1865.5</v>
      </c>
      <c r="J156" s="30">
        <f t="shared" si="19"/>
        <v>4615</v>
      </c>
      <c r="K156" s="30">
        <f t="shared" si="20"/>
        <v>845.00000000000011</v>
      </c>
      <c r="L156" s="83">
        <f t="shared" si="26"/>
        <v>1976</v>
      </c>
      <c r="M156" s="63">
        <f t="shared" si="21"/>
        <v>4608.5</v>
      </c>
      <c r="N156" s="70"/>
      <c r="O156" s="62">
        <f t="shared" si="22"/>
        <v>3841.5</v>
      </c>
      <c r="P156" s="30">
        <f t="shared" si="23"/>
        <v>3866.5</v>
      </c>
      <c r="Q156" s="30">
        <f t="shared" si="24"/>
        <v>10068.5</v>
      </c>
      <c r="R156" s="29">
        <f t="shared" si="25"/>
        <v>56705.919999999998</v>
      </c>
      <c r="S156" s="68" t="s">
        <v>345</v>
      </c>
    </row>
    <row r="157" spans="1:19">
      <c r="A157" s="19">
        <v>143</v>
      </c>
      <c r="B157" s="76" t="s">
        <v>169</v>
      </c>
      <c r="C157" s="59" t="s">
        <v>282</v>
      </c>
      <c r="D157" s="6" t="s">
        <v>18</v>
      </c>
      <c r="E157" s="7" t="s">
        <v>266</v>
      </c>
      <c r="F157" s="8">
        <v>9117.5</v>
      </c>
      <c r="G157" s="21"/>
      <c r="H157" s="48">
        <v>25</v>
      </c>
      <c r="I157" s="62">
        <f t="shared" si="18"/>
        <v>261.67225000000002</v>
      </c>
      <c r="J157" s="30">
        <f t="shared" si="19"/>
        <v>647.34249999999997</v>
      </c>
      <c r="K157" s="30">
        <f t="shared" si="20"/>
        <v>118.5275</v>
      </c>
      <c r="L157" s="83">
        <f t="shared" si="26"/>
        <v>277.17200000000003</v>
      </c>
      <c r="M157" s="63">
        <f t="shared" si="21"/>
        <v>646.43074999999999</v>
      </c>
      <c r="N157" s="70"/>
      <c r="O157" s="62">
        <f t="shared" si="22"/>
        <v>538.8442500000001</v>
      </c>
      <c r="P157" s="30">
        <f t="shared" si="23"/>
        <v>563.8442500000001</v>
      </c>
      <c r="Q157" s="30">
        <f t="shared" si="24"/>
        <v>1412.3007499999999</v>
      </c>
      <c r="R157" s="29">
        <f t="shared" si="25"/>
        <v>8553.6557499999999</v>
      </c>
      <c r="S157" s="68" t="s">
        <v>345</v>
      </c>
    </row>
    <row r="158" spans="1:19">
      <c r="A158" s="19">
        <v>144</v>
      </c>
      <c r="B158" s="76" t="s">
        <v>170</v>
      </c>
      <c r="C158" s="59" t="s">
        <v>277</v>
      </c>
      <c r="D158" s="6" t="s">
        <v>144</v>
      </c>
      <c r="E158" s="7" t="s">
        <v>266</v>
      </c>
      <c r="F158" s="8">
        <v>6998.75</v>
      </c>
      <c r="G158" s="21"/>
      <c r="H158" s="48">
        <v>25</v>
      </c>
      <c r="I158" s="62">
        <f t="shared" si="18"/>
        <v>200.864125</v>
      </c>
      <c r="J158" s="30">
        <f t="shared" si="19"/>
        <v>496.91124999999994</v>
      </c>
      <c r="K158" s="30">
        <f t="shared" si="20"/>
        <v>90.983750000000015</v>
      </c>
      <c r="L158" s="83">
        <f t="shared" si="26"/>
        <v>212.762</v>
      </c>
      <c r="M158" s="63">
        <f t="shared" si="21"/>
        <v>496.21137500000003</v>
      </c>
      <c r="N158" s="70"/>
      <c r="O158" s="62">
        <f t="shared" si="22"/>
        <v>413.626125</v>
      </c>
      <c r="P158" s="30">
        <f t="shared" si="23"/>
        <v>438.626125</v>
      </c>
      <c r="Q158" s="30">
        <f t="shared" si="24"/>
        <v>1084.1063750000001</v>
      </c>
      <c r="R158" s="29">
        <f t="shared" si="25"/>
        <v>6560.1238750000002</v>
      </c>
      <c r="S158" s="68" t="s">
        <v>345</v>
      </c>
    </row>
    <row r="159" spans="1:19">
      <c r="A159" s="19">
        <v>145</v>
      </c>
      <c r="B159" s="76" t="s">
        <v>171</v>
      </c>
      <c r="C159" s="59" t="s">
        <v>310</v>
      </c>
      <c r="D159" s="6" t="s">
        <v>13</v>
      </c>
      <c r="E159" s="7" t="s">
        <v>266</v>
      </c>
      <c r="F159" s="8">
        <v>7617.5</v>
      </c>
      <c r="G159" s="21"/>
      <c r="H159" s="48">
        <v>25</v>
      </c>
      <c r="I159" s="62">
        <f t="shared" si="18"/>
        <v>218.62225000000001</v>
      </c>
      <c r="J159" s="30">
        <f t="shared" si="19"/>
        <v>540.84249999999997</v>
      </c>
      <c r="K159" s="30">
        <f t="shared" si="20"/>
        <v>99.027500000000003</v>
      </c>
      <c r="L159" s="83">
        <f t="shared" si="26"/>
        <v>231.572</v>
      </c>
      <c r="M159" s="63">
        <f t="shared" si="21"/>
        <v>540.08075000000008</v>
      </c>
      <c r="N159" s="70"/>
      <c r="O159" s="62">
        <f t="shared" si="22"/>
        <v>450.19425000000001</v>
      </c>
      <c r="P159" s="30">
        <f t="shared" si="23"/>
        <v>475.19425000000001</v>
      </c>
      <c r="Q159" s="30">
        <f t="shared" si="24"/>
        <v>1179.95075</v>
      </c>
      <c r="R159" s="29">
        <f t="shared" si="25"/>
        <v>7142.3057499999995</v>
      </c>
      <c r="S159" s="68" t="s">
        <v>345</v>
      </c>
    </row>
    <row r="160" spans="1:19">
      <c r="A160" s="19">
        <v>146</v>
      </c>
      <c r="B160" s="76" t="s">
        <v>172</v>
      </c>
      <c r="C160" s="59" t="s">
        <v>311</v>
      </c>
      <c r="D160" s="6" t="s">
        <v>13</v>
      </c>
      <c r="E160" s="7" t="s">
        <v>266</v>
      </c>
      <c r="F160" s="8">
        <v>5117.5</v>
      </c>
      <c r="G160" s="21"/>
      <c r="H160" s="48">
        <v>25</v>
      </c>
      <c r="I160" s="62">
        <f t="shared" si="18"/>
        <v>146.87225000000001</v>
      </c>
      <c r="J160" s="30">
        <f t="shared" si="19"/>
        <v>363.34249999999997</v>
      </c>
      <c r="K160" s="30">
        <f t="shared" si="20"/>
        <v>66.527500000000003</v>
      </c>
      <c r="L160" s="83">
        <f t="shared" si="26"/>
        <v>155.572</v>
      </c>
      <c r="M160" s="63">
        <f t="shared" si="21"/>
        <v>362.83075000000002</v>
      </c>
      <c r="N160" s="70"/>
      <c r="O160" s="62">
        <f t="shared" si="22"/>
        <v>302.44425000000001</v>
      </c>
      <c r="P160" s="30">
        <f t="shared" si="23"/>
        <v>327.44425000000001</v>
      </c>
      <c r="Q160" s="30">
        <f t="shared" si="24"/>
        <v>792.70074999999997</v>
      </c>
      <c r="R160" s="29">
        <f t="shared" si="25"/>
        <v>4790.0557499999995</v>
      </c>
      <c r="S160" s="68" t="s">
        <v>345</v>
      </c>
    </row>
    <row r="161" spans="1:19">
      <c r="A161" s="19">
        <v>147</v>
      </c>
      <c r="B161" s="76" t="s">
        <v>173</v>
      </c>
      <c r="C161" s="59" t="s">
        <v>281</v>
      </c>
      <c r="D161" s="6" t="s">
        <v>18</v>
      </c>
      <c r="E161" s="7" t="s">
        <v>266</v>
      </c>
      <c r="F161" s="8">
        <v>10000</v>
      </c>
      <c r="G161" s="21"/>
      <c r="H161" s="48">
        <v>25</v>
      </c>
      <c r="I161" s="62">
        <f t="shared" si="18"/>
        <v>287</v>
      </c>
      <c r="J161" s="30">
        <f t="shared" si="19"/>
        <v>709.99999999999989</v>
      </c>
      <c r="K161" s="30">
        <f t="shared" si="20"/>
        <v>130</v>
      </c>
      <c r="L161" s="83">
        <f t="shared" si="26"/>
        <v>304</v>
      </c>
      <c r="M161" s="63">
        <f t="shared" si="21"/>
        <v>709</v>
      </c>
      <c r="N161" s="30">
        <v>1031.6199999999999</v>
      </c>
      <c r="O161" s="62">
        <f t="shared" si="22"/>
        <v>591</v>
      </c>
      <c r="P161" s="30">
        <f t="shared" si="23"/>
        <v>616</v>
      </c>
      <c r="Q161" s="30">
        <f t="shared" si="24"/>
        <v>1549</v>
      </c>
      <c r="R161" s="29">
        <f t="shared" si="25"/>
        <v>8352.380000000001</v>
      </c>
      <c r="S161" s="68" t="s">
        <v>345</v>
      </c>
    </row>
    <row r="162" spans="1:19">
      <c r="A162" s="19">
        <v>148</v>
      </c>
      <c r="B162" s="76" t="s">
        <v>174</v>
      </c>
      <c r="C162" s="59" t="s">
        <v>294</v>
      </c>
      <c r="D162" s="6" t="s">
        <v>2</v>
      </c>
      <c r="E162" s="7" t="s">
        <v>266</v>
      </c>
      <c r="F162" s="8">
        <v>7500</v>
      </c>
      <c r="G162" s="21"/>
      <c r="H162" s="48">
        <v>25</v>
      </c>
      <c r="I162" s="62">
        <f t="shared" si="18"/>
        <v>215.25</v>
      </c>
      <c r="J162" s="30">
        <f t="shared" si="19"/>
        <v>532.5</v>
      </c>
      <c r="K162" s="30">
        <f t="shared" si="20"/>
        <v>97.500000000000014</v>
      </c>
      <c r="L162" s="83">
        <f t="shared" si="26"/>
        <v>228</v>
      </c>
      <c r="M162" s="63">
        <f t="shared" si="21"/>
        <v>531.75</v>
      </c>
      <c r="N162" s="70"/>
      <c r="O162" s="62">
        <f t="shared" si="22"/>
        <v>443.25</v>
      </c>
      <c r="P162" s="30">
        <f t="shared" si="23"/>
        <v>468.25</v>
      </c>
      <c r="Q162" s="30">
        <f t="shared" si="24"/>
        <v>1161.75</v>
      </c>
      <c r="R162" s="29">
        <f t="shared" si="25"/>
        <v>7031.75</v>
      </c>
      <c r="S162" s="68" t="s">
        <v>345</v>
      </c>
    </row>
    <row r="163" spans="1:19">
      <c r="A163" s="19">
        <v>149</v>
      </c>
      <c r="B163" s="76" t="s">
        <v>175</v>
      </c>
      <c r="C163" s="59" t="s">
        <v>304</v>
      </c>
      <c r="D163" s="6" t="s">
        <v>2</v>
      </c>
      <c r="E163" s="7" t="s">
        <v>266</v>
      </c>
      <c r="F163" s="8">
        <v>14000</v>
      </c>
      <c r="G163" s="21"/>
      <c r="H163" s="48">
        <v>25</v>
      </c>
      <c r="I163" s="62">
        <f t="shared" si="18"/>
        <v>401.8</v>
      </c>
      <c r="J163" s="30">
        <f t="shared" si="19"/>
        <v>993.99999999999989</v>
      </c>
      <c r="K163" s="30">
        <f t="shared" si="20"/>
        <v>182.00000000000003</v>
      </c>
      <c r="L163" s="83">
        <f t="shared" si="26"/>
        <v>425.6</v>
      </c>
      <c r="M163" s="63">
        <f t="shared" si="21"/>
        <v>992.6</v>
      </c>
      <c r="N163" s="70"/>
      <c r="O163" s="62">
        <f t="shared" si="22"/>
        <v>827.40000000000009</v>
      </c>
      <c r="P163" s="30">
        <f t="shared" si="23"/>
        <v>852.40000000000009</v>
      </c>
      <c r="Q163" s="30">
        <f t="shared" si="24"/>
        <v>2168.6</v>
      </c>
      <c r="R163" s="29">
        <f t="shared" si="25"/>
        <v>13147.6</v>
      </c>
      <c r="S163" s="68" t="s">
        <v>345</v>
      </c>
    </row>
    <row r="164" spans="1:19">
      <c r="A164" s="19">
        <v>150</v>
      </c>
      <c r="B164" s="76" t="s">
        <v>176</v>
      </c>
      <c r="C164" s="59" t="s">
        <v>297</v>
      </c>
      <c r="D164" s="6" t="s">
        <v>268</v>
      </c>
      <c r="E164" s="7" t="s">
        <v>266</v>
      </c>
      <c r="F164" s="8">
        <v>25000</v>
      </c>
      <c r="G164" s="21"/>
      <c r="H164" s="48">
        <v>25</v>
      </c>
      <c r="I164" s="62">
        <f t="shared" si="18"/>
        <v>717.5</v>
      </c>
      <c r="J164" s="30">
        <f t="shared" si="19"/>
        <v>1774.9999999999998</v>
      </c>
      <c r="K164" s="30">
        <f t="shared" si="20"/>
        <v>325.00000000000006</v>
      </c>
      <c r="L164" s="83">
        <f t="shared" si="26"/>
        <v>760</v>
      </c>
      <c r="M164" s="63">
        <f t="shared" si="21"/>
        <v>1772.5000000000002</v>
      </c>
      <c r="N164" s="30">
        <v>1031.6199999999999</v>
      </c>
      <c r="O164" s="62">
        <f t="shared" si="22"/>
        <v>1477.5</v>
      </c>
      <c r="P164" s="30">
        <f t="shared" si="23"/>
        <v>1502.5</v>
      </c>
      <c r="Q164" s="30">
        <f t="shared" si="24"/>
        <v>3872.5</v>
      </c>
      <c r="R164" s="29">
        <f t="shared" si="25"/>
        <v>22465.88</v>
      </c>
      <c r="S164" s="68" t="s">
        <v>345</v>
      </c>
    </row>
    <row r="165" spans="1:19">
      <c r="A165" s="19">
        <v>151</v>
      </c>
      <c r="B165" s="76" t="s">
        <v>177</v>
      </c>
      <c r="C165" s="59" t="s">
        <v>310</v>
      </c>
      <c r="D165" s="6" t="s">
        <v>13</v>
      </c>
      <c r="E165" s="7" t="s">
        <v>266</v>
      </c>
      <c r="F165" s="8">
        <v>5117.5</v>
      </c>
      <c r="G165" s="21"/>
      <c r="H165" s="48">
        <v>25</v>
      </c>
      <c r="I165" s="62">
        <f t="shared" si="18"/>
        <v>146.87225000000001</v>
      </c>
      <c r="J165" s="30">
        <f t="shared" si="19"/>
        <v>363.34249999999997</v>
      </c>
      <c r="K165" s="30">
        <f t="shared" si="20"/>
        <v>66.527500000000003</v>
      </c>
      <c r="L165" s="83">
        <f t="shared" si="26"/>
        <v>155.572</v>
      </c>
      <c r="M165" s="63">
        <f t="shared" si="21"/>
        <v>362.83075000000002</v>
      </c>
      <c r="N165" s="70"/>
      <c r="O165" s="62">
        <f t="shared" si="22"/>
        <v>302.44425000000001</v>
      </c>
      <c r="P165" s="30">
        <f t="shared" si="23"/>
        <v>327.44425000000001</v>
      </c>
      <c r="Q165" s="30">
        <f t="shared" si="24"/>
        <v>792.70074999999997</v>
      </c>
      <c r="R165" s="29">
        <f t="shared" si="25"/>
        <v>4790.0557499999995</v>
      </c>
      <c r="S165" s="68" t="s">
        <v>345</v>
      </c>
    </row>
    <row r="166" spans="1:19">
      <c r="A166" s="19">
        <v>152</v>
      </c>
      <c r="B166" s="76" t="s">
        <v>178</v>
      </c>
      <c r="C166" s="59" t="s">
        <v>277</v>
      </c>
      <c r="D166" s="6" t="s">
        <v>18</v>
      </c>
      <c r="E166" s="7" t="s">
        <v>266</v>
      </c>
      <c r="F166" s="8">
        <v>14700</v>
      </c>
      <c r="G166" s="21"/>
      <c r="H166" s="48">
        <v>25</v>
      </c>
      <c r="I166" s="62">
        <f t="shared" si="18"/>
        <v>421.89</v>
      </c>
      <c r="J166" s="30">
        <f t="shared" si="19"/>
        <v>1043.6999999999998</v>
      </c>
      <c r="K166" s="30">
        <f t="shared" si="20"/>
        <v>191.10000000000002</v>
      </c>
      <c r="L166" s="83">
        <f t="shared" si="26"/>
        <v>446.88</v>
      </c>
      <c r="M166" s="63">
        <f t="shared" si="21"/>
        <v>1042.23</v>
      </c>
      <c r="N166" s="70"/>
      <c r="O166" s="62">
        <f t="shared" si="22"/>
        <v>868.77</v>
      </c>
      <c r="P166" s="30">
        <f t="shared" si="23"/>
        <v>893.77</v>
      </c>
      <c r="Q166" s="30">
        <f t="shared" si="24"/>
        <v>2277.0299999999997</v>
      </c>
      <c r="R166" s="29">
        <f t="shared" si="25"/>
        <v>13806.230000000001</v>
      </c>
      <c r="S166" s="68" t="s">
        <v>345</v>
      </c>
    </row>
    <row r="167" spans="1:19">
      <c r="A167" s="19">
        <v>153</v>
      </c>
      <c r="B167" s="76" t="s">
        <v>179</v>
      </c>
      <c r="C167" s="59" t="s">
        <v>294</v>
      </c>
      <c r="D167" s="6" t="s">
        <v>13</v>
      </c>
      <c r="E167" s="7" t="s">
        <v>266</v>
      </c>
      <c r="F167" s="8">
        <v>8000</v>
      </c>
      <c r="G167" s="21"/>
      <c r="H167" s="48">
        <v>25</v>
      </c>
      <c r="I167" s="62">
        <f t="shared" si="18"/>
        <v>229.6</v>
      </c>
      <c r="J167" s="30">
        <f t="shared" si="19"/>
        <v>568</v>
      </c>
      <c r="K167" s="30">
        <f t="shared" si="20"/>
        <v>104.00000000000001</v>
      </c>
      <c r="L167" s="83">
        <f t="shared" si="26"/>
        <v>243.2</v>
      </c>
      <c r="M167" s="63">
        <f t="shared" si="21"/>
        <v>567.20000000000005</v>
      </c>
      <c r="N167" s="70"/>
      <c r="O167" s="62">
        <f t="shared" si="22"/>
        <v>472.79999999999995</v>
      </c>
      <c r="P167" s="30">
        <f t="shared" si="23"/>
        <v>497.79999999999995</v>
      </c>
      <c r="Q167" s="30">
        <f t="shared" si="24"/>
        <v>1239.2</v>
      </c>
      <c r="R167" s="29">
        <f t="shared" si="25"/>
        <v>7502.2</v>
      </c>
      <c r="S167" s="68" t="s">
        <v>345</v>
      </c>
    </row>
    <row r="168" spans="1:19">
      <c r="A168" s="19">
        <v>154</v>
      </c>
      <c r="B168" s="76" t="s">
        <v>180</v>
      </c>
      <c r="C168" s="59" t="s">
        <v>277</v>
      </c>
      <c r="D168" s="6" t="s">
        <v>13</v>
      </c>
      <c r="E168" s="7" t="s">
        <v>266</v>
      </c>
      <c r="F168" s="8">
        <v>5117.5</v>
      </c>
      <c r="G168" s="21"/>
      <c r="H168" s="48">
        <v>25</v>
      </c>
      <c r="I168" s="62">
        <f t="shared" si="18"/>
        <v>146.87225000000001</v>
      </c>
      <c r="J168" s="30">
        <f t="shared" si="19"/>
        <v>363.34249999999997</v>
      </c>
      <c r="K168" s="30">
        <f t="shared" si="20"/>
        <v>66.527500000000003</v>
      </c>
      <c r="L168" s="83">
        <f t="shared" si="26"/>
        <v>155.572</v>
      </c>
      <c r="M168" s="63">
        <f t="shared" si="21"/>
        <v>362.83075000000002</v>
      </c>
      <c r="N168" s="70"/>
      <c r="O168" s="62">
        <f t="shared" si="22"/>
        <v>302.44425000000001</v>
      </c>
      <c r="P168" s="30">
        <f t="shared" si="23"/>
        <v>327.44425000000001</v>
      </c>
      <c r="Q168" s="30">
        <f t="shared" si="24"/>
        <v>792.70074999999997</v>
      </c>
      <c r="R168" s="29">
        <f t="shared" si="25"/>
        <v>4790.0557499999995</v>
      </c>
      <c r="S168" s="68" t="s">
        <v>345</v>
      </c>
    </row>
    <row r="169" spans="1:19">
      <c r="A169" s="19">
        <v>155</v>
      </c>
      <c r="B169" s="76" t="s">
        <v>181</v>
      </c>
      <c r="C169" s="59" t="s">
        <v>290</v>
      </c>
      <c r="D169" s="6" t="s">
        <v>56</v>
      </c>
      <c r="E169" s="7" t="s">
        <v>266</v>
      </c>
      <c r="F169" s="8">
        <v>17500</v>
      </c>
      <c r="G169" s="21"/>
      <c r="H169" s="48">
        <v>25</v>
      </c>
      <c r="I169" s="62">
        <f t="shared" si="18"/>
        <v>502.25</v>
      </c>
      <c r="J169" s="30">
        <f t="shared" si="19"/>
        <v>1242.5</v>
      </c>
      <c r="K169" s="30">
        <f t="shared" si="20"/>
        <v>227.50000000000003</v>
      </c>
      <c r="L169" s="83">
        <f t="shared" si="26"/>
        <v>532</v>
      </c>
      <c r="M169" s="63">
        <f t="shared" si="21"/>
        <v>1240.75</v>
      </c>
      <c r="N169" s="70"/>
      <c r="O169" s="62">
        <f t="shared" si="22"/>
        <v>1034.25</v>
      </c>
      <c r="P169" s="30">
        <f t="shared" si="23"/>
        <v>1059.25</v>
      </c>
      <c r="Q169" s="30">
        <f t="shared" si="24"/>
        <v>2710.75</v>
      </c>
      <c r="R169" s="29">
        <f t="shared" si="25"/>
        <v>16440.75</v>
      </c>
      <c r="S169" s="68" t="s">
        <v>345</v>
      </c>
    </row>
    <row r="170" spans="1:19">
      <c r="A170" s="19">
        <v>156</v>
      </c>
      <c r="B170" s="76" t="s">
        <v>182</v>
      </c>
      <c r="C170" s="59" t="s">
        <v>312</v>
      </c>
      <c r="D170" s="6" t="s">
        <v>2</v>
      </c>
      <c r="E170" s="7" t="s">
        <v>266</v>
      </c>
      <c r="F170" s="8">
        <v>12500</v>
      </c>
      <c r="G170" s="21"/>
      <c r="H170" s="48">
        <v>25</v>
      </c>
      <c r="I170" s="62">
        <f t="shared" si="18"/>
        <v>358.75</v>
      </c>
      <c r="J170" s="30">
        <f t="shared" si="19"/>
        <v>887.49999999999989</v>
      </c>
      <c r="K170" s="30">
        <f t="shared" si="20"/>
        <v>162.50000000000003</v>
      </c>
      <c r="L170" s="83">
        <f t="shared" si="26"/>
        <v>380</v>
      </c>
      <c r="M170" s="63">
        <f t="shared" si="21"/>
        <v>886.25000000000011</v>
      </c>
      <c r="N170" s="70"/>
      <c r="O170" s="62">
        <f t="shared" si="22"/>
        <v>738.75</v>
      </c>
      <c r="P170" s="30">
        <f t="shared" si="23"/>
        <v>763.75</v>
      </c>
      <c r="Q170" s="30">
        <f t="shared" si="24"/>
        <v>1936.25</v>
      </c>
      <c r="R170" s="29">
        <f t="shared" si="25"/>
        <v>11736.25</v>
      </c>
      <c r="S170" s="68" t="s">
        <v>345</v>
      </c>
    </row>
    <row r="171" spans="1:19">
      <c r="A171" s="19">
        <v>157</v>
      </c>
      <c r="B171" s="76" t="s">
        <v>183</v>
      </c>
      <c r="C171" s="59" t="s">
        <v>287</v>
      </c>
      <c r="D171" s="6" t="s">
        <v>2</v>
      </c>
      <c r="E171" s="7" t="s">
        <v>266</v>
      </c>
      <c r="F171" s="8">
        <v>8500</v>
      </c>
      <c r="G171" s="21"/>
      <c r="H171" s="48">
        <v>25</v>
      </c>
      <c r="I171" s="62">
        <f t="shared" si="18"/>
        <v>243.95</v>
      </c>
      <c r="J171" s="30">
        <f t="shared" si="19"/>
        <v>603.5</v>
      </c>
      <c r="K171" s="30">
        <f t="shared" si="20"/>
        <v>110.50000000000001</v>
      </c>
      <c r="L171" s="83">
        <f t="shared" si="26"/>
        <v>258.39999999999998</v>
      </c>
      <c r="M171" s="63">
        <f t="shared" si="21"/>
        <v>602.65000000000009</v>
      </c>
      <c r="N171" s="70"/>
      <c r="O171" s="62">
        <f t="shared" si="22"/>
        <v>502.34999999999997</v>
      </c>
      <c r="P171" s="30">
        <f t="shared" si="23"/>
        <v>527.34999999999991</v>
      </c>
      <c r="Q171" s="30">
        <f t="shared" si="24"/>
        <v>1316.65</v>
      </c>
      <c r="R171" s="29">
        <f t="shared" si="25"/>
        <v>7972.65</v>
      </c>
      <c r="S171" s="68" t="s">
        <v>345</v>
      </c>
    </row>
    <row r="172" spans="1:19">
      <c r="A172" s="19">
        <v>158</v>
      </c>
      <c r="B172" s="76" t="s">
        <v>184</v>
      </c>
      <c r="C172" s="59" t="s">
        <v>302</v>
      </c>
      <c r="D172" s="6" t="s">
        <v>267</v>
      </c>
      <c r="E172" s="7" t="s">
        <v>266</v>
      </c>
      <c r="F172" s="8">
        <v>10000</v>
      </c>
      <c r="G172" s="21"/>
      <c r="H172" s="48">
        <v>25</v>
      </c>
      <c r="I172" s="62">
        <f t="shared" si="18"/>
        <v>287</v>
      </c>
      <c r="J172" s="30">
        <f t="shared" si="19"/>
        <v>709.99999999999989</v>
      </c>
      <c r="K172" s="30">
        <f t="shared" si="20"/>
        <v>130</v>
      </c>
      <c r="L172" s="83">
        <f t="shared" si="26"/>
        <v>304</v>
      </c>
      <c r="M172" s="63">
        <f t="shared" si="21"/>
        <v>709</v>
      </c>
      <c r="N172" s="70"/>
      <c r="O172" s="62">
        <f t="shared" si="22"/>
        <v>591</v>
      </c>
      <c r="P172" s="30">
        <f t="shared" si="23"/>
        <v>616</v>
      </c>
      <c r="Q172" s="30">
        <f t="shared" si="24"/>
        <v>1549</v>
      </c>
      <c r="R172" s="29">
        <f t="shared" si="25"/>
        <v>9384</v>
      </c>
      <c r="S172" s="68" t="s">
        <v>345</v>
      </c>
    </row>
    <row r="173" spans="1:19">
      <c r="A173" s="19">
        <v>159</v>
      </c>
      <c r="B173" s="76" t="s">
        <v>185</v>
      </c>
      <c r="C173" s="59" t="s">
        <v>282</v>
      </c>
      <c r="D173" s="6" t="s">
        <v>108</v>
      </c>
      <c r="E173" s="7" t="s">
        <v>266</v>
      </c>
      <c r="F173" s="8">
        <v>10117.5</v>
      </c>
      <c r="G173" s="21"/>
      <c r="H173" s="48">
        <v>25</v>
      </c>
      <c r="I173" s="62">
        <f t="shared" si="18"/>
        <v>290.37225000000001</v>
      </c>
      <c r="J173" s="30">
        <f t="shared" si="19"/>
        <v>718.34249999999997</v>
      </c>
      <c r="K173" s="30">
        <f t="shared" si="20"/>
        <v>131.5275</v>
      </c>
      <c r="L173" s="83">
        <f t="shared" si="26"/>
        <v>307.572</v>
      </c>
      <c r="M173" s="63">
        <f t="shared" si="21"/>
        <v>717.33075000000008</v>
      </c>
      <c r="N173" s="70"/>
      <c r="O173" s="62">
        <f t="shared" si="22"/>
        <v>597.94425000000001</v>
      </c>
      <c r="P173" s="30">
        <f t="shared" si="23"/>
        <v>622.94425000000001</v>
      </c>
      <c r="Q173" s="30">
        <f t="shared" si="24"/>
        <v>1567.20075</v>
      </c>
      <c r="R173" s="29">
        <f t="shared" si="25"/>
        <v>9494.5557499999995</v>
      </c>
      <c r="S173" s="68" t="s">
        <v>345</v>
      </c>
    </row>
    <row r="174" spans="1:19">
      <c r="A174" s="19">
        <v>160</v>
      </c>
      <c r="B174" s="76" t="s">
        <v>186</v>
      </c>
      <c r="C174" s="59" t="s">
        <v>310</v>
      </c>
      <c r="D174" s="6" t="s">
        <v>13</v>
      </c>
      <c r="E174" s="7" t="s">
        <v>266</v>
      </c>
      <c r="F174" s="8">
        <v>5117.5</v>
      </c>
      <c r="G174" s="21"/>
      <c r="H174" s="48">
        <v>25</v>
      </c>
      <c r="I174" s="62">
        <f t="shared" si="18"/>
        <v>146.87225000000001</v>
      </c>
      <c r="J174" s="30">
        <f t="shared" si="19"/>
        <v>363.34249999999997</v>
      </c>
      <c r="K174" s="30">
        <f t="shared" si="20"/>
        <v>66.527500000000003</v>
      </c>
      <c r="L174" s="83">
        <f t="shared" si="26"/>
        <v>155.572</v>
      </c>
      <c r="M174" s="63">
        <f t="shared" si="21"/>
        <v>362.83075000000002</v>
      </c>
      <c r="N174" s="70"/>
      <c r="O174" s="62">
        <f t="shared" si="22"/>
        <v>302.44425000000001</v>
      </c>
      <c r="P174" s="30">
        <f t="shared" si="23"/>
        <v>327.44425000000001</v>
      </c>
      <c r="Q174" s="30">
        <f t="shared" si="24"/>
        <v>792.70074999999997</v>
      </c>
      <c r="R174" s="29">
        <f t="shared" si="25"/>
        <v>4790.0557499999995</v>
      </c>
      <c r="S174" s="68" t="s">
        <v>345</v>
      </c>
    </row>
    <row r="175" spans="1:19">
      <c r="A175" s="19">
        <v>161</v>
      </c>
      <c r="B175" s="76" t="s">
        <v>187</v>
      </c>
      <c r="C175" s="59" t="s">
        <v>305</v>
      </c>
      <c r="D175" s="6" t="s">
        <v>4</v>
      </c>
      <c r="E175" s="7" t="s">
        <v>266</v>
      </c>
      <c r="F175" s="8">
        <v>16659.05</v>
      </c>
      <c r="G175" s="21"/>
      <c r="H175" s="48">
        <v>25</v>
      </c>
      <c r="I175" s="62">
        <f t="shared" si="18"/>
        <v>478.114735</v>
      </c>
      <c r="J175" s="30">
        <f t="shared" si="19"/>
        <v>1182.7925499999999</v>
      </c>
      <c r="K175" s="30">
        <f t="shared" si="20"/>
        <v>216.56765000000001</v>
      </c>
      <c r="L175" s="83">
        <f t="shared" si="26"/>
        <v>506.43511999999998</v>
      </c>
      <c r="M175" s="63">
        <f t="shared" si="21"/>
        <v>1181.1266450000001</v>
      </c>
      <c r="N175" s="70"/>
      <c r="O175" s="62">
        <f t="shared" si="22"/>
        <v>984.54985499999998</v>
      </c>
      <c r="P175" s="30">
        <f t="shared" si="23"/>
        <v>1009.549855</v>
      </c>
      <c r="Q175" s="30">
        <f t="shared" si="24"/>
        <v>2580.4868449999999</v>
      </c>
      <c r="R175" s="29">
        <f t="shared" si="25"/>
        <v>15649.500145</v>
      </c>
      <c r="S175" s="68" t="s">
        <v>345</v>
      </c>
    </row>
    <row r="176" spans="1:19">
      <c r="A176" s="19">
        <v>162</v>
      </c>
      <c r="B176" s="76" t="s">
        <v>188</v>
      </c>
      <c r="C176" s="59" t="s">
        <v>310</v>
      </c>
      <c r="D176" s="6" t="s">
        <v>189</v>
      </c>
      <c r="E176" s="7" t="s">
        <v>266</v>
      </c>
      <c r="F176" s="8">
        <v>20000</v>
      </c>
      <c r="G176" s="21"/>
      <c r="H176" s="48">
        <v>25</v>
      </c>
      <c r="I176" s="62">
        <f t="shared" si="18"/>
        <v>574</v>
      </c>
      <c r="J176" s="30">
        <f t="shared" si="19"/>
        <v>1419.9999999999998</v>
      </c>
      <c r="K176" s="30">
        <f t="shared" si="20"/>
        <v>260</v>
      </c>
      <c r="L176" s="83">
        <f t="shared" si="26"/>
        <v>608</v>
      </c>
      <c r="M176" s="63">
        <f t="shared" si="21"/>
        <v>1418</v>
      </c>
      <c r="N176" s="70"/>
      <c r="O176" s="62">
        <f t="shared" si="22"/>
        <v>1182</v>
      </c>
      <c r="P176" s="30">
        <f t="shared" si="23"/>
        <v>1207</v>
      </c>
      <c r="Q176" s="30">
        <f t="shared" si="24"/>
        <v>3098</v>
      </c>
      <c r="R176" s="29">
        <f t="shared" si="25"/>
        <v>18793</v>
      </c>
      <c r="S176" s="68" t="s">
        <v>345</v>
      </c>
    </row>
    <row r="177" spans="1:19">
      <c r="A177" s="19">
        <v>163</v>
      </c>
      <c r="B177" s="76" t="s">
        <v>190</v>
      </c>
      <c r="C177" s="59" t="s">
        <v>294</v>
      </c>
      <c r="D177" s="6" t="s">
        <v>13</v>
      </c>
      <c r="E177" s="7" t="s">
        <v>266</v>
      </c>
      <c r="F177" s="8">
        <v>8000</v>
      </c>
      <c r="G177" s="21"/>
      <c r="H177" s="48">
        <v>25</v>
      </c>
      <c r="I177" s="62">
        <f t="shared" si="18"/>
        <v>229.6</v>
      </c>
      <c r="J177" s="30">
        <f t="shared" si="19"/>
        <v>568</v>
      </c>
      <c r="K177" s="30">
        <f t="shared" si="20"/>
        <v>104.00000000000001</v>
      </c>
      <c r="L177" s="83">
        <f t="shared" si="26"/>
        <v>243.2</v>
      </c>
      <c r="M177" s="63">
        <f t="shared" si="21"/>
        <v>567.20000000000005</v>
      </c>
      <c r="N177" s="70"/>
      <c r="O177" s="62">
        <f t="shared" si="22"/>
        <v>472.79999999999995</v>
      </c>
      <c r="P177" s="30">
        <f t="shared" si="23"/>
        <v>497.79999999999995</v>
      </c>
      <c r="Q177" s="30">
        <f t="shared" si="24"/>
        <v>1239.2</v>
      </c>
      <c r="R177" s="29">
        <f t="shared" si="25"/>
        <v>7502.2</v>
      </c>
      <c r="S177" s="68" t="s">
        <v>345</v>
      </c>
    </row>
    <row r="178" spans="1:19">
      <c r="A178" s="19">
        <v>164</v>
      </c>
      <c r="B178" s="76" t="s">
        <v>191</v>
      </c>
      <c r="C178" s="59" t="s">
        <v>306</v>
      </c>
      <c r="D178" s="6" t="s">
        <v>13</v>
      </c>
      <c r="E178" s="7" t="s">
        <v>266</v>
      </c>
      <c r="F178" s="8">
        <v>7617.5</v>
      </c>
      <c r="G178" s="21"/>
      <c r="H178" s="48">
        <v>25</v>
      </c>
      <c r="I178" s="62">
        <f t="shared" si="18"/>
        <v>218.62225000000001</v>
      </c>
      <c r="J178" s="30">
        <f t="shared" si="19"/>
        <v>540.84249999999997</v>
      </c>
      <c r="K178" s="30">
        <f t="shared" si="20"/>
        <v>99.027500000000003</v>
      </c>
      <c r="L178" s="83">
        <f t="shared" si="26"/>
        <v>231.572</v>
      </c>
      <c r="M178" s="63">
        <f t="shared" si="21"/>
        <v>540.08075000000008</v>
      </c>
      <c r="N178" s="70"/>
      <c r="O178" s="62">
        <f t="shared" si="22"/>
        <v>450.19425000000001</v>
      </c>
      <c r="P178" s="30">
        <f t="shared" si="23"/>
        <v>475.19425000000001</v>
      </c>
      <c r="Q178" s="30">
        <f t="shared" si="24"/>
        <v>1179.95075</v>
      </c>
      <c r="R178" s="29">
        <f t="shared" si="25"/>
        <v>7142.3057499999995</v>
      </c>
      <c r="S178" s="68" t="s">
        <v>345</v>
      </c>
    </row>
    <row r="179" spans="1:19">
      <c r="A179" s="19">
        <v>165</v>
      </c>
      <c r="B179" s="76" t="s">
        <v>192</v>
      </c>
      <c r="C179" s="59" t="s">
        <v>313</v>
      </c>
      <c r="D179" s="6" t="s">
        <v>193</v>
      </c>
      <c r="E179" s="7" t="s">
        <v>266</v>
      </c>
      <c r="F179" s="8">
        <v>14252.7</v>
      </c>
      <c r="G179" s="21"/>
      <c r="H179" s="48">
        <v>25</v>
      </c>
      <c r="I179" s="62">
        <f t="shared" si="18"/>
        <v>409.05249000000003</v>
      </c>
      <c r="J179" s="30">
        <f t="shared" si="19"/>
        <v>1011.9417</v>
      </c>
      <c r="K179" s="30">
        <f t="shared" si="20"/>
        <v>185.28510000000003</v>
      </c>
      <c r="L179" s="83">
        <f t="shared" si="26"/>
        <v>433.28208000000001</v>
      </c>
      <c r="M179" s="63">
        <f t="shared" si="21"/>
        <v>1010.5164300000001</v>
      </c>
      <c r="N179" s="70"/>
      <c r="O179" s="62">
        <f t="shared" si="22"/>
        <v>842.33456999999999</v>
      </c>
      <c r="P179" s="30">
        <f t="shared" si="23"/>
        <v>867.33456999999999</v>
      </c>
      <c r="Q179" s="30">
        <f t="shared" si="24"/>
        <v>2207.74323</v>
      </c>
      <c r="R179" s="29">
        <f t="shared" si="25"/>
        <v>13385.36543</v>
      </c>
      <c r="S179" s="68" t="s">
        <v>345</v>
      </c>
    </row>
    <row r="180" spans="1:19">
      <c r="A180" s="19">
        <v>166</v>
      </c>
      <c r="B180" s="76" t="s">
        <v>194</v>
      </c>
      <c r="C180" s="59" t="s">
        <v>306</v>
      </c>
      <c r="D180" s="6" t="s">
        <v>13</v>
      </c>
      <c r="E180" s="7" t="s">
        <v>266</v>
      </c>
      <c r="F180" s="8">
        <v>8327.7900000000009</v>
      </c>
      <c r="G180" s="21"/>
      <c r="H180" s="48">
        <v>25</v>
      </c>
      <c r="I180" s="62">
        <f t="shared" si="18"/>
        <v>239.00757300000004</v>
      </c>
      <c r="J180" s="30">
        <f t="shared" si="19"/>
        <v>591.27309000000002</v>
      </c>
      <c r="K180" s="30">
        <f t="shared" si="20"/>
        <v>108.26127000000002</v>
      </c>
      <c r="L180" s="83">
        <f t="shared" si="26"/>
        <v>253.16481600000003</v>
      </c>
      <c r="M180" s="63">
        <f t="shared" si="21"/>
        <v>590.44031100000007</v>
      </c>
      <c r="N180" s="70"/>
      <c r="O180" s="62">
        <f t="shared" si="22"/>
        <v>492.17238900000007</v>
      </c>
      <c r="P180" s="30">
        <f t="shared" si="23"/>
        <v>517.17238900000007</v>
      </c>
      <c r="Q180" s="30">
        <f t="shared" si="24"/>
        <v>1289.9746710000002</v>
      </c>
      <c r="R180" s="29">
        <f t="shared" si="25"/>
        <v>7810.6176110000006</v>
      </c>
      <c r="S180" s="68" t="s">
        <v>345</v>
      </c>
    </row>
    <row r="181" spans="1:19">
      <c r="A181" s="19">
        <v>167</v>
      </c>
      <c r="B181" s="76" t="s">
        <v>195</v>
      </c>
      <c r="C181" s="59" t="s">
        <v>314</v>
      </c>
      <c r="D181" s="6" t="s">
        <v>34</v>
      </c>
      <c r="E181" s="7" t="s">
        <v>266</v>
      </c>
      <c r="F181" s="8">
        <v>8199.99</v>
      </c>
      <c r="G181" s="21"/>
      <c r="H181" s="48">
        <v>25</v>
      </c>
      <c r="I181" s="62">
        <f t="shared" si="18"/>
        <v>235.33971299999999</v>
      </c>
      <c r="J181" s="30">
        <f t="shared" si="19"/>
        <v>582.19928999999991</v>
      </c>
      <c r="K181" s="30">
        <f t="shared" si="20"/>
        <v>106.59987000000001</v>
      </c>
      <c r="L181" s="83">
        <f t="shared" si="26"/>
        <v>249.279696</v>
      </c>
      <c r="M181" s="63">
        <f t="shared" si="21"/>
        <v>581.37929099999997</v>
      </c>
      <c r="N181" s="70"/>
      <c r="O181" s="62">
        <f t="shared" si="22"/>
        <v>484.61940900000002</v>
      </c>
      <c r="P181" s="30">
        <f t="shared" si="23"/>
        <v>509.61940899999996</v>
      </c>
      <c r="Q181" s="30">
        <f t="shared" si="24"/>
        <v>1270.1784509999998</v>
      </c>
      <c r="R181" s="29">
        <f t="shared" si="25"/>
        <v>7690.3705909999999</v>
      </c>
      <c r="S181" s="68" t="s">
        <v>345</v>
      </c>
    </row>
    <row r="182" spans="1:19">
      <c r="A182" s="19">
        <v>168</v>
      </c>
      <c r="B182" s="76" t="s">
        <v>196</v>
      </c>
      <c r="C182" s="59" t="s">
        <v>315</v>
      </c>
      <c r="D182" s="6" t="s">
        <v>18</v>
      </c>
      <c r="E182" s="7" t="s">
        <v>266</v>
      </c>
      <c r="F182" s="8">
        <v>10000</v>
      </c>
      <c r="G182" s="21"/>
      <c r="H182" s="48">
        <v>25</v>
      </c>
      <c r="I182" s="62">
        <f t="shared" si="18"/>
        <v>287</v>
      </c>
      <c r="J182" s="30">
        <f t="shared" si="19"/>
        <v>709.99999999999989</v>
      </c>
      <c r="K182" s="30">
        <f t="shared" si="20"/>
        <v>130</v>
      </c>
      <c r="L182" s="83">
        <f t="shared" si="26"/>
        <v>304</v>
      </c>
      <c r="M182" s="63">
        <f t="shared" si="21"/>
        <v>709</v>
      </c>
      <c r="N182" s="30">
        <v>1031.6199999999999</v>
      </c>
      <c r="O182" s="62">
        <f t="shared" si="22"/>
        <v>591</v>
      </c>
      <c r="P182" s="30">
        <f t="shared" si="23"/>
        <v>616</v>
      </c>
      <c r="Q182" s="30">
        <f t="shared" si="24"/>
        <v>1549</v>
      </c>
      <c r="R182" s="29">
        <f t="shared" si="25"/>
        <v>8352.380000000001</v>
      </c>
      <c r="S182" s="68" t="s">
        <v>345</v>
      </c>
    </row>
    <row r="183" spans="1:19">
      <c r="A183" s="19">
        <v>169</v>
      </c>
      <c r="B183" s="76" t="s">
        <v>197</v>
      </c>
      <c r="C183" s="60" t="s">
        <v>298</v>
      </c>
      <c r="D183" s="6" t="s">
        <v>198</v>
      </c>
      <c r="E183" s="7" t="s">
        <v>266</v>
      </c>
      <c r="F183" s="8">
        <v>8500</v>
      </c>
      <c r="G183" s="21"/>
      <c r="H183" s="48">
        <v>25</v>
      </c>
      <c r="I183" s="62">
        <f t="shared" si="18"/>
        <v>243.95</v>
      </c>
      <c r="J183" s="30">
        <f t="shared" si="19"/>
        <v>603.5</v>
      </c>
      <c r="K183" s="30">
        <f t="shared" si="20"/>
        <v>110.50000000000001</v>
      </c>
      <c r="L183" s="83">
        <f t="shared" si="26"/>
        <v>258.39999999999998</v>
      </c>
      <c r="M183" s="63">
        <f t="shared" si="21"/>
        <v>602.65000000000009</v>
      </c>
      <c r="N183" s="70"/>
      <c r="O183" s="62">
        <f t="shared" si="22"/>
        <v>502.34999999999997</v>
      </c>
      <c r="P183" s="30">
        <f t="shared" si="23"/>
        <v>527.34999999999991</v>
      </c>
      <c r="Q183" s="30">
        <f t="shared" si="24"/>
        <v>1316.65</v>
      </c>
      <c r="R183" s="29">
        <f t="shared" si="25"/>
        <v>7972.65</v>
      </c>
      <c r="S183" s="68" t="s">
        <v>345</v>
      </c>
    </row>
    <row r="184" spans="1:19">
      <c r="A184" s="19">
        <v>170</v>
      </c>
      <c r="B184" s="76" t="s">
        <v>199</v>
      </c>
      <c r="C184" s="59" t="s">
        <v>278</v>
      </c>
      <c r="D184" s="6" t="s">
        <v>8</v>
      </c>
      <c r="E184" s="7" t="s">
        <v>266</v>
      </c>
      <c r="F184" s="8">
        <v>13000</v>
      </c>
      <c r="G184" s="21"/>
      <c r="H184" s="48">
        <v>25</v>
      </c>
      <c r="I184" s="62">
        <f t="shared" si="18"/>
        <v>373.1</v>
      </c>
      <c r="J184" s="30">
        <f t="shared" si="19"/>
        <v>922.99999999999989</v>
      </c>
      <c r="K184" s="30">
        <f t="shared" si="20"/>
        <v>169.00000000000003</v>
      </c>
      <c r="L184" s="83">
        <f t="shared" si="26"/>
        <v>395.2</v>
      </c>
      <c r="M184" s="63">
        <f t="shared" si="21"/>
        <v>921.7</v>
      </c>
      <c r="N184" s="70"/>
      <c r="O184" s="62">
        <f t="shared" si="22"/>
        <v>768.3</v>
      </c>
      <c r="P184" s="30">
        <f t="shared" si="23"/>
        <v>793.3</v>
      </c>
      <c r="Q184" s="30">
        <f t="shared" si="24"/>
        <v>2013.7</v>
      </c>
      <c r="R184" s="29">
        <f t="shared" si="25"/>
        <v>12206.699999999999</v>
      </c>
      <c r="S184" s="68" t="s">
        <v>345</v>
      </c>
    </row>
    <row r="185" spans="1:19">
      <c r="A185" s="19">
        <v>171</v>
      </c>
      <c r="B185" s="76" t="s">
        <v>200</v>
      </c>
      <c r="C185" s="59" t="s">
        <v>316</v>
      </c>
      <c r="D185" s="6" t="s">
        <v>46</v>
      </c>
      <c r="E185" s="7" t="s">
        <v>266</v>
      </c>
      <c r="F185" s="8">
        <v>19500</v>
      </c>
      <c r="G185" s="21"/>
      <c r="H185" s="48">
        <v>25</v>
      </c>
      <c r="I185" s="62">
        <f t="shared" si="18"/>
        <v>559.65</v>
      </c>
      <c r="J185" s="30">
        <f t="shared" si="19"/>
        <v>1384.4999999999998</v>
      </c>
      <c r="K185" s="30">
        <f t="shared" si="20"/>
        <v>253.50000000000003</v>
      </c>
      <c r="L185" s="83">
        <f t="shared" si="26"/>
        <v>592.79999999999995</v>
      </c>
      <c r="M185" s="63">
        <f t="shared" si="21"/>
        <v>1382.5500000000002</v>
      </c>
      <c r="N185" s="70"/>
      <c r="O185" s="62">
        <f t="shared" si="22"/>
        <v>1152.4499999999998</v>
      </c>
      <c r="P185" s="30">
        <f t="shared" si="23"/>
        <v>1177.4499999999998</v>
      </c>
      <c r="Q185" s="30">
        <f t="shared" si="24"/>
        <v>3020.55</v>
      </c>
      <c r="R185" s="29">
        <f t="shared" si="25"/>
        <v>18322.55</v>
      </c>
      <c r="S185" s="68" t="s">
        <v>345</v>
      </c>
    </row>
    <row r="186" spans="1:19">
      <c r="A186" s="19">
        <v>172</v>
      </c>
      <c r="B186" s="76" t="s">
        <v>201</v>
      </c>
      <c r="C186" s="59" t="s">
        <v>306</v>
      </c>
      <c r="D186" s="6" t="s">
        <v>13</v>
      </c>
      <c r="E186" s="7" t="s">
        <v>266</v>
      </c>
      <c r="F186" s="8">
        <v>7500</v>
      </c>
      <c r="G186" s="21"/>
      <c r="H186" s="48">
        <v>25</v>
      </c>
      <c r="I186" s="62">
        <f t="shared" si="18"/>
        <v>215.25</v>
      </c>
      <c r="J186" s="30">
        <f t="shared" si="19"/>
        <v>532.5</v>
      </c>
      <c r="K186" s="30">
        <f t="shared" si="20"/>
        <v>97.500000000000014</v>
      </c>
      <c r="L186" s="83">
        <f t="shared" si="26"/>
        <v>228</v>
      </c>
      <c r="M186" s="63">
        <f t="shared" si="21"/>
        <v>531.75</v>
      </c>
      <c r="N186" s="70"/>
      <c r="O186" s="62">
        <f t="shared" si="22"/>
        <v>443.25</v>
      </c>
      <c r="P186" s="30">
        <f t="shared" si="23"/>
        <v>468.25</v>
      </c>
      <c r="Q186" s="30">
        <f t="shared" si="24"/>
        <v>1161.75</v>
      </c>
      <c r="R186" s="29">
        <f t="shared" si="25"/>
        <v>7031.75</v>
      </c>
      <c r="S186" s="68" t="s">
        <v>345</v>
      </c>
    </row>
    <row r="187" spans="1:19">
      <c r="A187" s="19">
        <v>173</v>
      </c>
      <c r="B187" s="76" t="s">
        <v>202</v>
      </c>
      <c r="C187" s="59" t="s">
        <v>317</v>
      </c>
      <c r="D187" s="6" t="s">
        <v>203</v>
      </c>
      <c r="E187" s="7" t="s">
        <v>266</v>
      </c>
      <c r="F187" s="8">
        <v>23117.5</v>
      </c>
      <c r="G187" s="21"/>
      <c r="H187" s="48">
        <v>25</v>
      </c>
      <c r="I187" s="62">
        <f t="shared" si="18"/>
        <v>663.47225000000003</v>
      </c>
      <c r="J187" s="30">
        <f t="shared" si="19"/>
        <v>1641.3424999999997</v>
      </c>
      <c r="K187" s="30">
        <f t="shared" si="20"/>
        <v>300.52750000000003</v>
      </c>
      <c r="L187" s="83">
        <f t="shared" si="26"/>
        <v>702.77200000000005</v>
      </c>
      <c r="M187" s="63">
        <f t="shared" si="21"/>
        <v>1639.0307500000001</v>
      </c>
      <c r="N187" s="70"/>
      <c r="O187" s="62">
        <f t="shared" si="22"/>
        <v>1366.2442500000002</v>
      </c>
      <c r="P187" s="30">
        <f t="shared" si="23"/>
        <v>1391.2442500000002</v>
      </c>
      <c r="Q187" s="30">
        <f t="shared" si="24"/>
        <v>3580.9007499999998</v>
      </c>
      <c r="R187" s="29">
        <f t="shared" si="25"/>
        <v>21726.25575</v>
      </c>
      <c r="S187" s="68" t="s">
        <v>345</v>
      </c>
    </row>
    <row r="188" spans="1:19">
      <c r="A188" s="19">
        <v>174</v>
      </c>
      <c r="B188" s="76" t="s">
        <v>204</v>
      </c>
      <c r="C188" s="59" t="s">
        <v>306</v>
      </c>
      <c r="D188" s="6" t="s">
        <v>13</v>
      </c>
      <c r="E188" s="7" t="s">
        <v>266</v>
      </c>
      <c r="F188" s="8">
        <v>5617.5</v>
      </c>
      <c r="G188" s="21"/>
      <c r="H188" s="48">
        <v>25</v>
      </c>
      <c r="I188" s="62">
        <f t="shared" si="18"/>
        <v>161.22225</v>
      </c>
      <c r="J188" s="30">
        <f t="shared" si="19"/>
        <v>398.84249999999997</v>
      </c>
      <c r="K188" s="30">
        <f t="shared" si="20"/>
        <v>73.027500000000003</v>
      </c>
      <c r="L188" s="83">
        <f t="shared" si="26"/>
        <v>170.77199999999999</v>
      </c>
      <c r="M188" s="63">
        <f t="shared" si="21"/>
        <v>398.28075000000001</v>
      </c>
      <c r="N188" s="70"/>
      <c r="O188" s="62">
        <f t="shared" si="22"/>
        <v>331.99424999999997</v>
      </c>
      <c r="P188" s="30">
        <f t="shared" si="23"/>
        <v>356.99424999999997</v>
      </c>
      <c r="Q188" s="30">
        <f t="shared" si="24"/>
        <v>870.15075000000002</v>
      </c>
      <c r="R188" s="29">
        <f t="shared" si="25"/>
        <v>5260.5057500000003</v>
      </c>
      <c r="S188" s="68" t="s">
        <v>345</v>
      </c>
    </row>
    <row r="189" spans="1:19">
      <c r="A189" s="19">
        <v>175</v>
      </c>
      <c r="B189" s="76" t="s">
        <v>205</v>
      </c>
      <c r="C189" s="59" t="s">
        <v>318</v>
      </c>
      <c r="D189" s="6" t="s">
        <v>13</v>
      </c>
      <c r="E189" s="7" t="s">
        <v>266</v>
      </c>
      <c r="F189" s="8">
        <v>8199.99</v>
      </c>
      <c r="G189" s="21"/>
      <c r="H189" s="48">
        <v>25</v>
      </c>
      <c r="I189" s="62">
        <f t="shared" si="18"/>
        <v>235.33971299999999</v>
      </c>
      <c r="J189" s="30">
        <f t="shared" si="19"/>
        <v>582.19928999999991</v>
      </c>
      <c r="K189" s="30">
        <f t="shared" si="20"/>
        <v>106.59987000000001</v>
      </c>
      <c r="L189" s="83">
        <f t="shared" si="26"/>
        <v>249.279696</v>
      </c>
      <c r="M189" s="63">
        <f t="shared" si="21"/>
        <v>581.37929099999997</v>
      </c>
      <c r="N189" s="70"/>
      <c r="O189" s="62">
        <f t="shared" si="22"/>
        <v>484.61940900000002</v>
      </c>
      <c r="P189" s="30">
        <f t="shared" si="23"/>
        <v>509.61940899999996</v>
      </c>
      <c r="Q189" s="30">
        <f t="shared" si="24"/>
        <v>1270.1784509999998</v>
      </c>
      <c r="R189" s="29">
        <f t="shared" si="25"/>
        <v>7690.3705909999999</v>
      </c>
      <c r="S189" s="68" t="s">
        <v>345</v>
      </c>
    </row>
    <row r="190" spans="1:19">
      <c r="A190" s="19">
        <v>176</v>
      </c>
      <c r="B190" s="76" t="s">
        <v>206</v>
      </c>
      <c r="C190" s="59" t="s">
        <v>292</v>
      </c>
      <c r="D190" s="6" t="s">
        <v>81</v>
      </c>
      <c r="E190" s="7" t="s">
        <v>266</v>
      </c>
      <c r="F190" s="8">
        <v>7617.5</v>
      </c>
      <c r="G190" s="21"/>
      <c r="H190" s="48">
        <v>25</v>
      </c>
      <c r="I190" s="62">
        <f t="shared" si="18"/>
        <v>218.62225000000001</v>
      </c>
      <c r="J190" s="30">
        <f t="shared" si="19"/>
        <v>540.84249999999997</v>
      </c>
      <c r="K190" s="30">
        <f t="shared" si="20"/>
        <v>99.027500000000003</v>
      </c>
      <c r="L190" s="83">
        <f t="shared" si="26"/>
        <v>231.572</v>
      </c>
      <c r="M190" s="63">
        <f t="shared" si="21"/>
        <v>540.08075000000008</v>
      </c>
      <c r="N190" s="70"/>
      <c r="O190" s="62">
        <f t="shared" si="22"/>
        <v>450.19425000000001</v>
      </c>
      <c r="P190" s="30">
        <f t="shared" si="23"/>
        <v>475.19425000000001</v>
      </c>
      <c r="Q190" s="30">
        <f t="shared" si="24"/>
        <v>1179.95075</v>
      </c>
      <c r="R190" s="29">
        <f t="shared" si="25"/>
        <v>7142.3057499999995</v>
      </c>
      <c r="S190" s="68" t="s">
        <v>345</v>
      </c>
    </row>
    <row r="191" spans="1:19">
      <c r="A191" s="19">
        <v>177</v>
      </c>
      <c r="B191" s="76" t="s">
        <v>207</v>
      </c>
      <c r="C191" s="59" t="s">
        <v>310</v>
      </c>
      <c r="D191" s="6" t="s">
        <v>46</v>
      </c>
      <c r="E191" s="7" t="s">
        <v>266</v>
      </c>
      <c r="F191" s="8">
        <v>18300</v>
      </c>
      <c r="G191" s="21"/>
      <c r="H191" s="48">
        <v>25</v>
      </c>
      <c r="I191" s="62">
        <f t="shared" si="18"/>
        <v>525.21</v>
      </c>
      <c r="J191" s="30">
        <f t="shared" si="19"/>
        <v>1299.3</v>
      </c>
      <c r="K191" s="30">
        <f t="shared" si="20"/>
        <v>237.90000000000003</v>
      </c>
      <c r="L191" s="83">
        <f t="shared" si="26"/>
        <v>556.32000000000005</v>
      </c>
      <c r="M191" s="63">
        <f t="shared" si="21"/>
        <v>1297.47</v>
      </c>
      <c r="N191" s="70"/>
      <c r="O191" s="62">
        <f t="shared" si="22"/>
        <v>1081.5300000000002</v>
      </c>
      <c r="P191" s="30">
        <f t="shared" si="23"/>
        <v>1106.5300000000002</v>
      </c>
      <c r="Q191" s="30">
        <f t="shared" si="24"/>
        <v>2834.67</v>
      </c>
      <c r="R191" s="29">
        <f t="shared" si="25"/>
        <v>17193.47</v>
      </c>
      <c r="S191" s="68" t="s">
        <v>345</v>
      </c>
    </row>
    <row r="192" spans="1:19">
      <c r="A192" s="19">
        <v>178</v>
      </c>
      <c r="B192" s="76" t="s">
        <v>208</v>
      </c>
      <c r="C192" s="59" t="s">
        <v>306</v>
      </c>
      <c r="D192" s="6" t="s">
        <v>13</v>
      </c>
      <c r="E192" s="7" t="s">
        <v>266</v>
      </c>
      <c r="F192" s="8">
        <v>5117.5</v>
      </c>
      <c r="G192" s="21"/>
      <c r="H192" s="48">
        <v>25</v>
      </c>
      <c r="I192" s="62">
        <f t="shared" si="18"/>
        <v>146.87225000000001</v>
      </c>
      <c r="J192" s="30">
        <f t="shared" si="19"/>
        <v>363.34249999999997</v>
      </c>
      <c r="K192" s="30">
        <f t="shared" si="20"/>
        <v>66.527500000000003</v>
      </c>
      <c r="L192" s="83">
        <f t="shared" si="26"/>
        <v>155.572</v>
      </c>
      <c r="M192" s="63">
        <f t="shared" si="21"/>
        <v>362.83075000000002</v>
      </c>
      <c r="N192" s="70"/>
      <c r="O192" s="62">
        <f t="shared" si="22"/>
        <v>302.44425000000001</v>
      </c>
      <c r="P192" s="30">
        <f t="shared" si="23"/>
        <v>327.44425000000001</v>
      </c>
      <c r="Q192" s="30">
        <f t="shared" si="24"/>
        <v>792.70074999999997</v>
      </c>
      <c r="R192" s="29">
        <f t="shared" si="25"/>
        <v>4790.0557499999995</v>
      </c>
      <c r="S192" s="68" t="s">
        <v>345</v>
      </c>
    </row>
    <row r="193" spans="1:19">
      <c r="A193" s="19">
        <v>179</v>
      </c>
      <c r="B193" s="76" t="s">
        <v>209</v>
      </c>
      <c r="C193" s="59" t="s">
        <v>306</v>
      </c>
      <c r="D193" s="6" t="s">
        <v>46</v>
      </c>
      <c r="E193" s="7" t="s">
        <v>266</v>
      </c>
      <c r="F193" s="8">
        <v>19500</v>
      </c>
      <c r="G193" s="21"/>
      <c r="H193" s="48">
        <v>25</v>
      </c>
      <c r="I193" s="62">
        <f t="shared" si="18"/>
        <v>559.65</v>
      </c>
      <c r="J193" s="30">
        <f t="shared" si="19"/>
        <v>1384.4999999999998</v>
      </c>
      <c r="K193" s="30">
        <f t="shared" si="20"/>
        <v>253.50000000000003</v>
      </c>
      <c r="L193" s="83">
        <f t="shared" si="26"/>
        <v>592.79999999999995</v>
      </c>
      <c r="M193" s="63">
        <f t="shared" si="21"/>
        <v>1382.5500000000002</v>
      </c>
      <c r="N193" s="70"/>
      <c r="O193" s="62">
        <f t="shared" si="22"/>
        <v>1152.4499999999998</v>
      </c>
      <c r="P193" s="30">
        <f t="shared" si="23"/>
        <v>1177.4499999999998</v>
      </c>
      <c r="Q193" s="30">
        <f t="shared" si="24"/>
        <v>3020.55</v>
      </c>
      <c r="R193" s="29">
        <f t="shared" si="25"/>
        <v>18322.55</v>
      </c>
      <c r="S193" s="68" t="s">
        <v>345</v>
      </c>
    </row>
    <row r="194" spans="1:19">
      <c r="A194" s="19">
        <v>180</v>
      </c>
      <c r="B194" s="76" t="s">
        <v>210</v>
      </c>
      <c r="C194" s="59" t="s">
        <v>313</v>
      </c>
      <c r="D194" s="6" t="s">
        <v>211</v>
      </c>
      <c r="E194" s="7" t="s">
        <v>266</v>
      </c>
      <c r="F194" s="8">
        <v>11060.64</v>
      </c>
      <c r="G194" s="21"/>
      <c r="H194" s="48">
        <v>25</v>
      </c>
      <c r="I194" s="62">
        <f t="shared" si="18"/>
        <v>317.44036799999998</v>
      </c>
      <c r="J194" s="30">
        <f t="shared" si="19"/>
        <v>785.30543999999986</v>
      </c>
      <c r="K194" s="30">
        <f t="shared" si="20"/>
        <v>143.78832</v>
      </c>
      <c r="L194" s="83">
        <f t="shared" si="26"/>
        <v>336.24345599999998</v>
      </c>
      <c r="M194" s="63">
        <f t="shared" si="21"/>
        <v>784.19937600000003</v>
      </c>
      <c r="N194" s="70"/>
      <c r="O194" s="62">
        <f t="shared" si="22"/>
        <v>653.68382399999996</v>
      </c>
      <c r="P194" s="30">
        <f t="shared" si="23"/>
        <v>678.68382399999996</v>
      </c>
      <c r="Q194" s="30">
        <f t="shared" si="24"/>
        <v>1713.2931359999998</v>
      </c>
      <c r="R194" s="29">
        <f t="shared" si="25"/>
        <v>10381.956176</v>
      </c>
      <c r="S194" s="68" t="s">
        <v>345</v>
      </c>
    </row>
    <row r="195" spans="1:19">
      <c r="A195" s="19">
        <v>181</v>
      </c>
      <c r="B195" s="76" t="s">
        <v>212</v>
      </c>
      <c r="C195" s="59" t="s">
        <v>310</v>
      </c>
      <c r="D195" s="6" t="s">
        <v>4</v>
      </c>
      <c r="E195" s="7" t="s">
        <v>266</v>
      </c>
      <c r="F195" s="8">
        <v>5117.5</v>
      </c>
      <c r="G195" s="21"/>
      <c r="H195" s="48">
        <v>25</v>
      </c>
      <c r="I195" s="62">
        <f t="shared" si="18"/>
        <v>146.87225000000001</v>
      </c>
      <c r="J195" s="30">
        <f t="shared" si="19"/>
        <v>363.34249999999997</v>
      </c>
      <c r="K195" s="30">
        <f t="shared" si="20"/>
        <v>66.527500000000003</v>
      </c>
      <c r="L195" s="83">
        <f t="shared" si="26"/>
        <v>155.572</v>
      </c>
      <c r="M195" s="63">
        <f t="shared" si="21"/>
        <v>362.83075000000002</v>
      </c>
      <c r="N195" s="70"/>
      <c r="O195" s="62">
        <f t="shared" si="22"/>
        <v>302.44425000000001</v>
      </c>
      <c r="P195" s="30">
        <f t="shared" si="23"/>
        <v>327.44425000000001</v>
      </c>
      <c r="Q195" s="30">
        <f t="shared" si="24"/>
        <v>792.70074999999997</v>
      </c>
      <c r="R195" s="29">
        <f t="shared" si="25"/>
        <v>4790.0557499999995</v>
      </c>
      <c r="S195" s="68" t="s">
        <v>345</v>
      </c>
    </row>
    <row r="196" spans="1:19">
      <c r="A196" s="19">
        <v>182</v>
      </c>
      <c r="B196" s="76" t="s">
        <v>213</v>
      </c>
      <c r="C196" s="59" t="s">
        <v>306</v>
      </c>
      <c r="D196" s="6" t="s">
        <v>13</v>
      </c>
      <c r="E196" s="7" t="s">
        <v>266</v>
      </c>
      <c r="F196" s="8">
        <v>7617.5</v>
      </c>
      <c r="G196" s="21"/>
      <c r="H196" s="48">
        <v>25</v>
      </c>
      <c r="I196" s="62">
        <f t="shared" si="18"/>
        <v>218.62225000000001</v>
      </c>
      <c r="J196" s="30">
        <f t="shared" si="19"/>
        <v>540.84249999999997</v>
      </c>
      <c r="K196" s="30">
        <f t="shared" si="20"/>
        <v>99.027500000000003</v>
      </c>
      <c r="L196" s="83">
        <f t="shared" si="26"/>
        <v>231.572</v>
      </c>
      <c r="M196" s="63">
        <f t="shared" si="21"/>
        <v>540.08075000000008</v>
      </c>
      <c r="N196" s="70"/>
      <c r="O196" s="62">
        <f t="shared" si="22"/>
        <v>450.19425000000001</v>
      </c>
      <c r="P196" s="30">
        <f t="shared" si="23"/>
        <v>475.19425000000001</v>
      </c>
      <c r="Q196" s="30">
        <f t="shared" si="24"/>
        <v>1179.95075</v>
      </c>
      <c r="R196" s="29">
        <f t="shared" si="25"/>
        <v>7142.3057499999995</v>
      </c>
      <c r="S196" s="68" t="s">
        <v>345</v>
      </c>
    </row>
    <row r="197" spans="1:19">
      <c r="A197" s="19">
        <v>183</v>
      </c>
      <c r="B197" s="76" t="s">
        <v>214</v>
      </c>
      <c r="C197" s="59" t="s">
        <v>306</v>
      </c>
      <c r="D197" s="6" t="s">
        <v>13</v>
      </c>
      <c r="E197" s="7" t="s">
        <v>266</v>
      </c>
      <c r="F197" s="8">
        <v>5117.5</v>
      </c>
      <c r="G197" s="21"/>
      <c r="H197" s="48">
        <v>25</v>
      </c>
      <c r="I197" s="62">
        <f t="shared" si="18"/>
        <v>146.87225000000001</v>
      </c>
      <c r="J197" s="30">
        <f t="shared" si="19"/>
        <v>363.34249999999997</v>
      </c>
      <c r="K197" s="30">
        <f t="shared" si="20"/>
        <v>66.527500000000003</v>
      </c>
      <c r="L197" s="83">
        <f t="shared" si="26"/>
        <v>155.572</v>
      </c>
      <c r="M197" s="63">
        <f t="shared" si="21"/>
        <v>362.83075000000002</v>
      </c>
      <c r="N197" s="70"/>
      <c r="O197" s="62">
        <f t="shared" si="22"/>
        <v>302.44425000000001</v>
      </c>
      <c r="P197" s="30">
        <f t="shared" si="23"/>
        <v>327.44425000000001</v>
      </c>
      <c r="Q197" s="30">
        <f t="shared" si="24"/>
        <v>792.70074999999997</v>
      </c>
      <c r="R197" s="29">
        <f t="shared" si="25"/>
        <v>4790.0557499999995</v>
      </c>
      <c r="S197" s="68" t="s">
        <v>345</v>
      </c>
    </row>
    <row r="198" spans="1:19">
      <c r="A198" s="19">
        <v>184</v>
      </c>
      <c r="B198" s="76" t="s">
        <v>215</v>
      </c>
      <c r="C198" s="59" t="s">
        <v>319</v>
      </c>
      <c r="D198" s="6" t="s">
        <v>2</v>
      </c>
      <c r="E198" s="7" t="s">
        <v>266</v>
      </c>
      <c r="F198" s="8">
        <v>9000</v>
      </c>
      <c r="G198" s="21"/>
      <c r="H198" s="48">
        <v>25</v>
      </c>
      <c r="I198" s="62">
        <f t="shared" si="18"/>
        <v>258.3</v>
      </c>
      <c r="J198" s="30">
        <f t="shared" si="19"/>
        <v>638.99999999999989</v>
      </c>
      <c r="K198" s="30">
        <f t="shared" si="20"/>
        <v>117.00000000000001</v>
      </c>
      <c r="L198" s="83">
        <f t="shared" si="26"/>
        <v>273.60000000000002</v>
      </c>
      <c r="M198" s="63">
        <f t="shared" si="21"/>
        <v>638.1</v>
      </c>
      <c r="N198" s="70"/>
      <c r="O198" s="62">
        <f t="shared" si="22"/>
        <v>531.90000000000009</v>
      </c>
      <c r="P198" s="30">
        <f t="shared" si="23"/>
        <v>556.90000000000009</v>
      </c>
      <c r="Q198" s="30">
        <f t="shared" si="24"/>
        <v>1394.1</v>
      </c>
      <c r="R198" s="29">
        <f t="shared" si="25"/>
        <v>8443.1</v>
      </c>
      <c r="S198" s="68" t="s">
        <v>345</v>
      </c>
    </row>
    <row r="199" spans="1:19">
      <c r="A199" s="19">
        <v>185</v>
      </c>
      <c r="B199" s="76" t="s">
        <v>216</v>
      </c>
      <c r="C199" s="59" t="s">
        <v>306</v>
      </c>
      <c r="D199" s="6" t="s">
        <v>13</v>
      </c>
      <c r="E199" s="7" t="s">
        <v>266</v>
      </c>
      <c r="F199" s="8">
        <v>5117.5</v>
      </c>
      <c r="G199" s="21"/>
      <c r="H199" s="48">
        <v>25</v>
      </c>
      <c r="I199" s="62">
        <f t="shared" si="18"/>
        <v>146.87225000000001</v>
      </c>
      <c r="J199" s="30">
        <f t="shared" si="19"/>
        <v>363.34249999999997</v>
      </c>
      <c r="K199" s="30">
        <f t="shared" si="20"/>
        <v>66.527500000000003</v>
      </c>
      <c r="L199" s="83">
        <f t="shared" si="26"/>
        <v>155.572</v>
      </c>
      <c r="M199" s="63">
        <f t="shared" si="21"/>
        <v>362.83075000000002</v>
      </c>
      <c r="N199" s="70"/>
      <c r="O199" s="62">
        <f t="shared" si="22"/>
        <v>302.44425000000001</v>
      </c>
      <c r="P199" s="30">
        <f t="shared" si="23"/>
        <v>327.44425000000001</v>
      </c>
      <c r="Q199" s="30">
        <f t="shared" si="24"/>
        <v>792.70074999999997</v>
      </c>
      <c r="R199" s="29">
        <f t="shared" si="25"/>
        <v>4790.0557499999995</v>
      </c>
      <c r="S199" s="68" t="s">
        <v>345</v>
      </c>
    </row>
    <row r="200" spans="1:19">
      <c r="A200" s="19">
        <v>186</v>
      </c>
      <c r="B200" s="76" t="s">
        <v>217</v>
      </c>
      <c r="C200" s="59" t="s">
        <v>310</v>
      </c>
      <c r="D200" s="6" t="s">
        <v>13</v>
      </c>
      <c r="E200" s="7" t="s">
        <v>266</v>
      </c>
      <c r="F200" s="8">
        <v>9651.68</v>
      </c>
      <c r="G200" s="21"/>
      <c r="H200" s="48">
        <v>25</v>
      </c>
      <c r="I200" s="62">
        <f t="shared" si="18"/>
        <v>277.00321600000001</v>
      </c>
      <c r="J200" s="30">
        <f t="shared" si="19"/>
        <v>685.26927999999998</v>
      </c>
      <c r="K200" s="30">
        <f t="shared" si="20"/>
        <v>125.47184000000001</v>
      </c>
      <c r="L200" s="83">
        <f t="shared" si="26"/>
        <v>293.41107199999999</v>
      </c>
      <c r="M200" s="63">
        <f t="shared" si="21"/>
        <v>684.30411200000003</v>
      </c>
      <c r="N200" s="70"/>
      <c r="O200" s="62">
        <f t="shared" si="22"/>
        <v>570.41428799999994</v>
      </c>
      <c r="P200" s="30">
        <f t="shared" si="23"/>
        <v>595.41428799999994</v>
      </c>
      <c r="Q200" s="30">
        <f t="shared" si="24"/>
        <v>1495.0452319999999</v>
      </c>
      <c r="R200" s="29">
        <f t="shared" si="25"/>
        <v>9056.2657120000003</v>
      </c>
      <c r="S200" s="68" t="s">
        <v>345</v>
      </c>
    </row>
    <row r="201" spans="1:19">
      <c r="A201" s="19">
        <v>187</v>
      </c>
      <c r="B201" s="76" t="s">
        <v>218</v>
      </c>
      <c r="C201" s="59" t="s">
        <v>312</v>
      </c>
      <c r="D201" s="6" t="s">
        <v>219</v>
      </c>
      <c r="E201" s="7" t="s">
        <v>266</v>
      </c>
      <c r="F201" s="8">
        <v>8675</v>
      </c>
      <c r="G201" s="21"/>
      <c r="H201" s="48">
        <v>25</v>
      </c>
      <c r="I201" s="62">
        <f t="shared" si="18"/>
        <v>248.9725</v>
      </c>
      <c r="J201" s="30">
        <f t="shared" si="19"/>
        <v>615.92499999999995</v>
      </c>
      <c r="K201" s="30">
        <f t="shared" si="20"/>
        <v>112.77500000000001</v>
      </c>
      <c r="L201" s="83">
        <f t="shared" si="26"/>
        <v>263.72000000000003</v>
      </c>
      <c r="M201" s="63">
        <f t="shared" si="21"/>
        <v>615.0575</v>
      </c>
      <c r="N201" s="70"/>
      <c r="O201" s="62">
        <f t="shared" si="22"/>
        <v>512.6925</v>
      </c>
      <c r="P201" s="30">
        <f t="shared" si="23"/>
        <v>537.6925</v>
      </c>
      <c r="Q201" s="30">
        <f t="shared" si="24"/>
        <v>1343.7574999999999</v>
      </c>
      <c r="R201" s="29">
        <f t="shared" si="25"/>
        <v>8137.3074999999999</v>
      </c>
      <c r="S201" s="68" t="s">
        <v>345</v>
      </c>
    </row>
    <row r="202" spans="1:19">
      <c r="A202" s="19">
        <v>188</v>
      </c>
      <c r="B202" s="76" t="s">
        <v>220</v>
      </c>
      <c r="C202" s="59" t="s">
        <v>306</v>
      </c>
      <c r="D202" s="6" t="s">
        <v>4</v>
      </c>
      <c r="E202" s="7" t="s">
        <v>266</v>
      </c>
      <c r="F202" s="8">
        <v>5117.5</v>
      </c>
      <c r="G202" s="21"/>
      <c r="H202" s="48">
        <v>25</v>
      </c>
      <c r="I202" s="62">
        <f t="shared" si="18"/>
        <v>146.87225000000001</v>
      </c>
      <c r="J202" s="30">
        <f t="shared" si="19"/>
        <v>363.34249999999997</v>
      </c>
      <c r="K202" s="30">
        <f t="shared" si="20"/>
        <v>66.527500000000003</v>
      </c>
      <c r="L202" s="83">
        <f t="shared" si="26"/>
        <v>155.572</v>
      </c>
      <c r="M202" s="63">
        <f t="shared" si="21"/>
        <v>362.83075000000002</v>
      </c>
      <c r="N202" s="70"/>
      <c r="O202" s="62">
        <f t="shared" si="22"/>
        <v>302.44425000000001</v>
      </c>
      <c r="P202" s="30">
        <f t="shared" si="23"/>
        <v>327.44425000000001</v>
      </c>
      <c r="Q202" s="30">
        <f t="shared" si="24"/>
        <v>792.70074999999997</v>
      </c>
      <c r="R202" s="29">
        <f t="shared" si="25"/>
        <v>4790.0557499999995</v>
      </c>
      <c r="S202" s="68" t="s">
        <v>345</v>
      </c>
    </row>
    <row r="203" spans="1:19">
      <c r="A203" s="19">
        <v>189</v>
      </c>
      <c r="B203" s="76" t="s">
        <v>221</v>
      </c>
      <c r="C203" s="59" t="s">
        <v>320</v>
      </c>
      <c r="D203" s="6" t="s">
        <v>222</v>
      </c>
      <c r="E203" s="7" t="s">
        <v>266</v>
      </c>
      <c r="F203" s="8">
        <v>12800</v>
      </c>
      <c r="G203" s="21"/>
      <c r="H203" s="51">
        <v>25</v>
      </c>
      <c r="I203" s="62">
        <f t="shared" si="18"/>
        <v>367.36</v>
      </c>
      <c r="J203" s="30">
        <f t="shared" si="19"/>
        <v>908.8</v>
      </c>
      <c r="K203" s="30">
        <f t="shared" si="20"/>
        <v>166.4</v>
      </c>
      <c r="L203" s="83">
        <f t="shared" si="26"/>
        <v>389.12</v>
      </c>
      <c r="M203" s="63">
        <f t="shared" si="21"/>
        <v>907.5200000000001</v>
      </c>
      <c r="N203" s="70"/>
      <c r="O203" s="62">
        <f t="shared" si="22"/>
        <v>756.48</v>
      </c>
      <c r="P203" s="30">
        <f t="shared" si="23"/>
        <v>781.48</v>
      </c>
      <c r="Q203" s="30">
        <f t="shared" si="24"/>
        <v>1982.7200000000003</v>
      </c>
      <c r="R203" s="29">
        <f t="shared" si="25"/>
        <v>12018.519999999999</v>
      </c>
      <c r="S203" s="68" t="s">
        <v>345</v>
      </c>
    </row>
    <row r="204" spans="1:19">
      <c r="A204" s="19">
        <v>190</v>
      </c>
      <c r="B204" s="76" t="s">
        <v>223</v>
      </c>
      <c r="C204" s="59" t="s">
        <v>285</v>
      </c>
      <c r="D204" s="6" t="s">
        <v>224</v>
      </c>
      <c r="E204" s="7" t="s">
        <v>266</v>
      </c>
      <c r="F204" s="8">
        <v>15000</v>
      </c>
      <c r="G204" s="21"/>
      <c r="H204" s="48">
        <v>25</v>
      </c>
      <c r="I204" s="62">
        <f t="shared" si="18"/>
        <v>430.5</v>
      </c>
      <c r="J204" s="30">
        <f t="shared" si="19"/>
        <v>1065</v>
      </c>
      <c r="K204" s="30">
        <f t="shared" si="20"/>
        <v>195.00000000000003</v>
      </c>
      <c r="L204" s="83">
        <f t="shared" si="26"/>
        <v>456</v>
      </c>
      <c r="M204" s="63">
        <f t="shared" si="21"/>
        <v>1063.5</v>
      </c>
      <c r="N204" s="70"/>
      <c r="O204" s="62">
        <f t="shared" si="22"/>
        <v>886.5</v>
      </c>
      <c r="P204" s="30">
        <f t="shared" si="23"/>
        <v>911.5</v>
      </c>
      <c r="Q204" s="30">
        <f t="shared" si="24"/>
        <v>2323.5</v>
      </c>
      <c r="R204" s="29">
        <f t="shared" si="25"/>
        <v>14088.5</v>
      </c>
      <c r="S204" s="68" t="s">
        <v>345</v>
      </c>
    </row>
    <row r="205" spans="1:19">
      <c r="A205" s="19">
        <v>191</v>
      </c>
      <c r="B205" s="76" t="s">
        <v>225</v>
      </c>
      <c r="C205" s="59" t="s">
        <v>282</v>
      </c>
      <c r="D205" s="6" t="s">
        <v>226</v>
      </c>
      <c r="E205" s="7" t="s">
        <v>266</v>
      </c>
      <c r="F205" s="8">
        <v>7500</v>
      </c>
      <c r="G205" s="21"/>
      <c r="H205" s="48">
        <v>25</v>
      </c>
      <c r="I205" s="62">
        <f t="shared" si="18"/>
        <v>215.25</v>
      </c>
      <c r="J205" s="30">
        <f t="shared" si="19"/>
        <v>532.5</v>
      </c>
      <c r="K205" s="30">
        <f t="shared" si="20"/>
        <v>97.500000000000014</v>
      </c>
      <c r="L205" s="83">
        <f t="shared" si="26"/>
        <v>228</v>
      </c>
      <c r="M205" s="63">
        <f t="shared" si="21"/>
        <v>531.75</v>
      </c>
      <c r="N205" s="70"/>
      <c r="O205" s="62">
        <f t="shared" si="22"/>
        <v>443.25</v>
      </c>
      <c r="P205" s="30">
        <f t="shared" si="23"/>
        <v>468.25</v>
      </c>
      <c r="Q205" s="30">
        <f t="shared" si="24"/>
        <v>1161.75</v>
      </c>
      <c r="R205" s="29">
        <f t="shared" si="25"/>
        <v>7031.75</v>
      </c>
      <c r="S205" s="68" t="s">
        <v>345</v>
      </c>
    </row>
    <row r="206" spans="1:19">
      <c r="A206" s="19">
        <v>192</v>
      </c>
      <c r="B206" s="76" t="s">
        <v>227</v>
      </c>
      <c r="C206" s="59" t="s">
        <v>277</v>
      </c>
      <c r="D206" s="6" t="s">
        <v>13</v>
      </c>
      <c r="E206" s="7" t="s">
        <v>266</v>
      </c>
      <c r="F206" s="8">
        <v>5117.5</v>
      </c>
      <c r="G206" s="21"/>
      <c r="H206" s="48">
        <v>25</v>
      </c>
      <c r="I206" s="62">
        <f t="shared" si="18"/>
        <v>146.87225000000001</v>
      </c>
      <c r="J206" s="30">
        <f t="shared" si="19"/>
        <v>363.34249999999997</v>
      </c>
      <c r="K206" s="30">
        <f t="shared" si="20"/>
        <v>66.527500000000003</v>
      </c>
      <c r="L206" s="83">
        <f t="shared" si="26"/>
        <v>155.572</v>
      </c>
      <c r="M206" s="63">
        <f t="shared" si="21"/>
        <v>362.83075000000002</v>
      </c>
      <c r="N206" s="70"/>
      <c r="O206" s="62">
        <f t="shared" si="22"/>
        <v>302.44425000000001</v>
      </c>
      <c r="P206" s="30">
        <f t="shared" si="23"/>
        <v>327.44425000000001</v>
      </c>
      <c r="Q206" s="30">
        <f t="shared" si="24"/>
        <v>792.70074999999997</v>
      </c>
      <c r="R206" s="29">
        <f t="shared" si="25"/>
        <v>4790.0557499999995</v>
      </c>
      <c r="S206" s="68" t="s">
        <v>345</v>
      </c>
    </row>
    <row r="207" spans="1:19">
      <c r="A207" s="19">
        <v>193</v>
      </c>
      <c r="B207" s="76" t="s">
        <v>228</v>
      </c>
      <c r="C207" s="59" t="s">
        <v>306</v>
      </c>
      <c r="D207" s="6" t="s">
        <v>81</v>
      </c>
      <c r="E207" s="7" t="s">
        <v>266</v>
      </c>
      <c r="F207" s="8">
        <v>7000</v>
      </c>
      <c r="G207" s="21"/>
      <c r="H207" s="48">
        <v>25</v>
      </c>
      <c r="I207" s="62">
        <f t="shared" si="18"/>
        <v>200.9</v>
      </c>
      <c r="J207" s="30">
        <f t="shared" si="19"/>
        <v>496.99999999999994</v>
      </c>
      <c r="K207" s="30">
        <f t="shared" si="20"/>
        <v>91.000000000000014</v>
      </c>
      <c r="L207" s="83">
        <f t="shared" si="26"/>
        <v>212.8</v>
      </c>
      <c r="M207" s="63">
        <f t="shared" si="21"/>
        <v>496.3</v>
      </c>
      <c r="N207" s="70"/>
      <c r="O207" s="62">
        <f t="shared" si="22"/>
        <v>413.70000000000005</v>
      </c>
      <c r="P207" s="30">
        <f t="shared" si="23"/>
        <v>438.70000000000005</v>
      </c>
      <c r="Q207" s="30">
        <f t="shared" si="24"/>
        <v>1084.3</v>
      </c>
      <c r="R207" s="29">
        <f t="shared" si="25"/>
        <v>6561.3</v>
      </c>
      <c r="S207" s="68" t="s">
        <v>345</v>
      </c>
    </row>
    <row r="208" spans="1:19">
      <c r="A208" s="19">
        <v>194</v>
      </c>
      <c r="B208" s="76" t="s">
        <v>229</v>
      </c>
      <c r="C208" s="59" t="s">
        <v>306</v>
      </c>
      <c r="D208" s="6" t="s">
        <v>13</v>
      </c>
      <c r="E208" s="7" t="s">
        <v>266</v>
      </c>
      <c r="F208" s="8">
        <v>5117.5</v>
      </c>
      <c r="G208" s="21"/>
      <c r="H208" s="48">
        <v>25</v>
      </c>
      <c r="I208" s="62">
        <f t="shared" ref="I208:I240" si="27">F208*2.87%</f>
        <v>146.87225000000001</v>
      </c>
      <c r="J208" s="30">
        <f t="shared" ref="J208:J240" si="28">F208*7.1%</f>
        <v>363.34249999999997</v>
      </c>
      <c r="K208" s="30">
        <f t="shared" ref="K208:K241" si="29">F208*1.3%</f>
        <v>66.527500000000003</v>
      </c>
      <c r="L208" s="83">
        <f t="shared" si="26"/>
        <v>155.572</v>
      </c>
      <c r="M208" s="63">
        <f t="shared" ref="M208:M240" si="30">F208*7.09%</f>
        <v>362.83075000000002</v>
      </c>
      <c r="N208" s="70"/>
      <c r="O208" s="62">
        <f t="shared" ref="O208:O220" si="31">I208+L208</f>
        <v>302.44425000000001</v>
      </c>
      <c r="P208" s="30">
        <f t="shared" ref="P208:P240" si="32">+H208+I208+L208</f>
        <v>327.44425000000001</v>
      </c>
      <c r="Q208" s="30">
        <f t="shared" ref="Q208:Q240" si="33">+J208+K208+M208</f>
        <v>792.70074999999997</v>
      </c>
      <c r="R208" s="29">
        <f t="shared" ref="R208:R240" si="34">+F208-G208-H208-I208-L208-N208</f>
        <v>4790.0557499999995</v>
      </c>
      <c r="S208" s="68" t="s">
        <v>345</v>
      </c>
    </row>
    <row r="209" spans="1:19">
      <c r="A209" s="19">
        <v>195</v>
      </c>
      <c r="B209" s="76" t="s">
        <v>230</v>
      </c>
      <c r="C209" s="59" t="s">
        <v>306</v>
      </c>
      <c r="D209" s="6" t="s">
        <v>4</v>
      </c>
      <c r="E209" s="7" t="s">
        <v>266</v>
      </c>
      <c r="F209" s="8">
        <v>5117.5</v>
      </c>
      <c r="G209" s="21"/>
      <c r="H209" s="48">
        <v>25</v>
      </c>
      <c r="I209" s="62">
        <f t="shared" si="27"/>
        <v>146.87225000000001</v>
      </c>
      <c r="J209" s="30">
        <f t="shared" si="28"/>
        <v>363.34249999999997</v>
      </c>
      <c r="K209" s="30">
        <f t="shared" si="29"/>
        <v>66.527500000000003</v>
      </c>
      <c r="L209" s="83">
        <f t="shared" ref="L209:L240" si="35">F209*3.04%</f>
        <v>155.572</v>
      </c>
      <c r="M209" s="63">
        <f t="shared" si="30"/>
        <v>362.83075000000002</v>
      </c>
      <c r="N209" s="70"/>
      <c r="O209" s="62">
        <f t="shared" si="31"/>
        <v>302.44425000000001</v>
      </c>
      <c r="P209" s="30">
        <f t="shared" si="32"/>
        <v>327.44425000000001</v>
      </c>
      <c r="Q209" s="30">
        <f t="shared" si="33"/>
        <v>792.70074999999997</v>
      </c>
      <c r="R209" s="29">
        <f t="shared" si="34"/>
        <v>4790.0557499999995</v>
      </c>
      <c r="S209" s="68" t="s">
        <v>345</v>
      </c>
    </row>
    <row r="210" spans="1:19">
      <c r="A210" s="19">
        <v>196</v>
      </c>
      <c r="B210" s="76" t="s">
        <v>231</v>
      </c>
      <c r="C210" s="59" t="s">
        <v>306</v>
      </c>
      <c r="D210" s="6" t="s">
        <v>18</v>
      </c>
      <c r="E210" s="7" t="s">
        <v>266</v>
      </c>
      <c r="F210" s="8">
        <v>9117.5</v>
      </c>
      <c r="G210" s="21"/>
      <c r="H210" s="48">
        <v>25</v>
      </c>
      <c r="I210" s="62">
        <f t="shared" si="27"/>
        <v>261.67225000000002</v>
      </c>
      <c r="J210" s="30">
        <f t="shared" si="28"/>
        <v>647.34249999999997</v>
      </c>
      <c r="K210" s="30">
        <f t="shared" si="29"/>
        <v>118.5275</v>
      </c>
      <c r="L210" s="83">
        <f t="shared" si="35"/>
        <v>277.17200000000003</v>
      </c>
      <c r="M210" s="63">
        <f t="shared" si="30"/>
        <v>646.43074999999999</v>
      </c>
      <c r="N210" s="70"/>
      <c r="O210" s="62">
        <f t="shared" si="31"/>
        <v>538.8442500000001</v>
      </c>
      <c r="P210" s="30">
        <f t="shared" si="32"/>
        <v>563.8442500000001</v>
      </c>
      <c r="Q210" s="30">
        <f t="shared" si="33"/>
        <v>1412.3007499999999</v>
      </c>
      <c r="R210" s="29">
        <f t="shared" si="34"/>
        <v>8553.6557499999999</v>
      </c>
      <c r="S210" s="68" t="s">
        <v>345</v>
      </c>
    </row>
    <row r="211" spans="1:19">
      <c r="A211" s="19">
        <v>197</v>
      </c>
      <c r="B211" s="76" t="s">
        <v>232</v>
      </c>
      <c r="C211" s="59" t="s">
        <v>321</v>
      </c>
      <c r="D211" s="6" t="s">
        <v>13</v>
      </c>
      <c r="E211" s="7" t="s">
        <v>266</v>
      </c>
      <c r="F211" s="8">
        <v>7617.5</v>
      </c>
      <c r="G211" s="21"/>
      <c r="H211" s="48">
        <v>25</v>
      </c>
      <c r="I211" s="62">
        <f t="shared" si="27"/>
        <v>218.62225000000001</v>
      </c>
      <c r="J211" s="30">
        <f t="shared" si="28"/>
        <v>540.84249999999997</v>
      </c>
      <c r="K211" s="30">
        <f t="shared" si="29"/>
        <v>99.027500000000003</v>
      </c>
      <c r="L211" s="83">
        <f t="shared" si="35"/>
        <v>231.572</v>
      </c>
      <c r="M211" s="63">
        <f t="shared" si="30"/>
        <v>540.08075000000008</v>
      </c>
      <c r="N211" s="70"/>
      <c r="O211" s="62">
        <f t="shared" si="31"/>
        <v>450.19425000000001</v>
      </c>
      <c r="P211" s="30">
        <f t="shared" si="32"/>
        <v>475.19425000000001</v>
      </c>
      <c r="Q211" s="30">
        <f t="shared" si="33"/>
        <v>1179.95075</v>
      </c>
      <c r="R211" s="29">
        <f t="shared" si="34"/>
        <v>7142.3057499999995</v>
      </c>
      <c r="S211" s="68" t="s">
        <v>345</v>
      </c>
    </row>
    <row r="212" spans="1:19">
      <c r="A212" s="19">
        <v>198</v>
      </c>
      <c r="B212" s="76" t="s">
        <v>233</v>
      </c>
      <c r="C212" s="59" t="s">
        <v>306</v>
      </c>
      <c r="D212" s="6" t="s">
        <v>2</v>
      </c>
      <c r="E212" s="7" t="s">
        <v>266</v>
      </c>
      <c r="F212" s="8">
        <v>7117.5</v>
      </c>
      <c r="G212" s="21"/>
      <c r="H212" s="48">
        <v>25</v>
      </c>
      <c r="I212" s="62">
        <f t="shared" si="27"/>
        <v>204.27224999999999</v>
      </c>
      <c r="J212" s="30">
        <f t="shared" si="28"/>
        <v>505.34249999999997</v>
      </c>
      <c r="K212" s="30">
        <f t="shared" si="29"/>
        <v>92.527500000000003</v>
      </c>
      <c r="L212" s="83">
        <f t="shared" si="35"/>
        <v>216.37199999999999</v>
      </c>
      <c r="M212" s="63">
        <f t="shared" si="30"/>
        <v>504.63075000000003</v>
      </c>
      <c r="N212" s="70"/>
      <c r="O212" s="62">
        <f t="shared" si="31"/>
        <v>420.64424999999994</v>
      </c>
      <c r="P212" s="30">
        <f t="shared" si="32"/>
        <v>445.64424999999994</v>
      </c>
      <c r="Q212" s="30">
        <f t="shared" si="33"/>
        <v>1102.5007500000002</v>
      </c>
      <c r="R212" s="29">
        <f t="shared" si="34"/>
        <v>6671.8557499999997</v>
      </c>
      <c r="S212" s="68" t="s">
        <v>345</v>
      </c>
    </row>
    <row r="213" spans="1:19">
      <c r="A213" s="19">
        <v>199</v>
      </c>
      <c r="B213" s="76" t="s">
        <v>234</v>
      </c>
      <c r="C213" s="59" t="s">
        <v>322</v>
      </c>
      <c r="D213" s="6" t="s">
        <v>13</v>
      </c>
      <c r="E213" s="7" t="s">
        <v>266</v>
      </c>
      <c r="F213" s="8">
        <v>8117.5</v>
      </c>
      <c r="G213" s="21"/>
      <c r="H213" s="48">
        <v>25</v>
      </c>
      <c r="I213" s="62">
        <f t="shared" si="27"/>
        <v>232.97225</v>
      </c>
      <c r="J213" s="30">
        <f t="shared" si="28"/>
        <v>576.34249999999997</v>
      </c>
      <c r="K213" s="30">
        <f t="shared" si="29"/>
        <v>105.5275</v>
      </c>
      <c r="L213" s="83">
        <f t="shared" si="35"/>
        <v>246.77199999999999</v>
      </c>
      <c r="M213" s="63">
        <f t="shared" si="30"/>
        <v>575.53075000000001</v>
      </c>
      <c r="N213" s="70"/>
      <c r="O213" s="62">
        <f t="shared" si="31"/>
        <v>479.74424999999997</v>
      </c>
      <c r="P213" s="30">
        <f t="shared" si="32"/>
        <v>504.74425000000002</v>
      </c>
      <c r="Q213" s="30">
        <f t="shared" si="33"/>
        <v>1257.40075</v>
      </c>
      <c r="R213" s="29">
        <f t="shared" si="34"/>
        <v>7612.7557500000003</v>
      </c>
      <c r="S213" s="68" t="s">
        <v>345</v>
      </c>
    </row>
    <row r="214" spans="1:19">
      <c r="A214" s="19">
        <v>200</v>
      </c>
      <c r="B214" s="76" t="s">
        <v>235</v>
      </c>
      <c r="C214" s="59" t="s">
        <v>312</v>
      </c>
      <c r="D214" s="6" t="s">
        <v>4</v>
      </c>
      <c r="E214" s="7" t="s">
        <v>266</v>
      </c>
      <c r="F214" s="8">
        <v>8617.5</v>
      </c>
      <c r="G214" s="21"/>
      <c r="H214" s="48">
        <v>25</v>
      </c>
      <c r="I214" s="62">
        <f t="shared" si="27"/>
        <v>247.32225</v>
      </c>
      <c r="J214" s="30">
        <f t="shared" si="28"/>
        <v>611.84249999999997</v>
      </c>
      <c r="K214" s="30">
        <f t="shared" si="29"/>
        <v>112.0275</v>
      </c>
      <c r="L214" s="83">
        <f t="shared" si="35"/>
        <v>261.97199999999998</v>
      </c>
      <c r="M214" s="63">
        <f t="shared" si="30"/>
        <v>610.98075000000006</v>
      </c>
      <c r="N214" s="70"/>
      <c r="O214" s="62">
        <f t="shared" si="31"/>
        <v>509.29424999999998</v>
      </c>
      <c r="P214" s="30">
        <f t="shared" si="32"/>
        <v>534.29424999999992</v>
      </c>
      <c r="Q214" s="30">
        <f t="shared" si="33"/>
        <v>1334.8507500000001</v>
      </c>
      <c r="R214" s="29">
        <f t="shared" si="34"/>
        <v>8083.205750000001</v>
      </c>
      <c r="S214" s="68" t="s">
        <v>345</v>
      </c>
    </row>
    <row r="215" spans="1:19">
      <c r="A215" s="19">
        <v>201</v>
      </c>
      <c r="B215" s="76" t="s">
        <v>236</v>
      </c>
      <c r="C215" s="59" t="s">
        <v>282</v>
      </c>
      <c r="D215" s="6" t="s">
        <v>13</v>
      </c>
      <c r="E215" s="7" t="s">
        <v>266</v>
      </c>
      <c r="F215" s="8">
        <v>7617.5</v>
      </c>
      <c r="G215" s="21"/>
      <c r="H215" s="48">
        <v>25</v>
      </c>
      <c r="I215" s="62">
        <f t="shared" si="27"/>
        <v>218.62225000000001</v>
      </c>
      <c r="J215" s="30">
        <f t="shared" si="28"/>
        <v>540.84249999999997</v>
      </c>
      <c r="K215" s="30">
        <f t="shared" si="29"/>
        <v>99.027500000000003</v>
      </c>
      <c r="L215" s="83">
        <f t="shared" si="35"/>
        <v>231.572</v>
      </c>
      <c r="M215" s="63">
        <f t="shared" si="30"/>
        <v>540.08075000000008</v>
      </c>
      <c r="N215" s="70"/>
      <c r="O215" s="62">
        <f t="shared" si="31"/>
        <v>450.19425000000001</v>
      </c>
      <c r="P215" s="30">
        <f t="shared" si="32"/>
        <v>475.19425000000001</v>
      </c>
      <c r="Q215" s="30">
        <f t="shared" si="33"/>
        <v>1179.95075</v>
      </c>
      <c r="R215" s="29">
        <f t="shared" si="34"/>
        <v>7142.3057499999995</v>
      </c>
      <c r="S215" s="68" t="s">
        <v>345</v>
      </c>
    </row>
    <row r="216" spans="1:19">
      <c r="A216" s="19">
        <v>202</v>
      </c>
      <c r="B216" s="76" t="s">
        <v>237</v>
      </c>
      <c r="C216" s="59" t="s">
        <v>276</v>
      </c>
      <c r="D216" s="6" t="s">
        <v>13</v>
      </c>
      <c r="E216" s="7" t="s">
        <v>266</v>
      </c>
      <c r="F216" s="8">
        <v>8500</v>
      </c>
      <c r="G216" s="21"/>
      <c r="H216" s="48">
        <v>25</v>
      </c>
      <c r="I216" s="62">
        <f t="shared" si="27"/>
        <v>243.95</v>
      </c>
      <c r="J216" s="30">
        <f t="shared" si="28"/>
        <v>603.5</v>
      </c>
      <c r="K216" s="30">
        <f t="shared" si="29"/>
        <v>110.50000000000001</v>
      </c>
      <c r="L216" s="83">
        <f t="shared" si="35"/>
        <v>258.39999999999998</v>
      </c>
      <c r="M216" s="63">
        <f t="shared" si="30"/>
        <v>602.65000000000009</v>
      </c>
      <c r="N216" s="70"/>
      <c r="O216" s="62">
        <f t="shared" si="31"/>
        <v>502.34999999999997</v>
      </c>
      <c r="P216" s="30">
        <f t="shared" si="32"/>
        <v>527.34999999999991</v>
      </c>
      <c r="Q216" s="30">
        <f t="shared" si="33"/>
        <v>1316.65</v>
      </c>
      <c r="R216" s="29">
        <f t="shared" si="34"/>
        <v>7972.65</v>
      </c>
      <c r="S216" s="68" t="s">
        <v>345</v>
      </c>
    </row>
    <row r="217" spans="1:19">
      <c r="A217" s="19">
        <v>203</v>
      </c>
      <c r="B217" s="76" t="s">
        <v>238</v>
      </c>
      <c r="C217" s="59" t="s">
        <v>278</v>
      </c>
      <c r="D217" s="6" t="s">
        <v>2</v>
      </c>
      <c r="E217" s="7" t="s">
        <v>266</v>
      </c>
      <c r="F217" s="8">
        <v>15000</v>
      </c>
      <c r="G217" s="21"/>
      <c r="H217" s="48">
        <v>25</v>
      </c>
      <c r="I217" s="62">
        <f t="shared" si="27"/>
        <v>430.5</v>
      </c>
      <c r="J217" s="30">
        <f t="shared" si="28"/>
        <v>1065</v>
      </c>
      <c r="K217" s="30">
        <f t="shared" si="29"/>
        <v>195.00000000000003</v>
      </c>
      <c r="L217" s="83">
        <f t="shared" si="35"/>
        <v>456</v>
      </c>
      <c r="M217" s="63">
        <f t="shared" si="30"/>
        <v>1063.5</v>
      </c>
      <c r="N217" s="74"/>
      <c r="O217" s="62">
        <f t="shared" si="31"/>
        <v>886.5</v>
      </c>
      <c r="P217" s="30">
        <f t="shared" si="32"/>
        <v>911.5</v>
      </c>
      <c r="Q217" s="30">
        <f t="shared" si="33"/>
        <v>2323.5</v>
      </c>
      <c r="R217" s="29">
        <f t="shared" si="34"/>
        <v>14088.5</v>
      </c>
      <c r="S217" s="68" t="s">
        <v>345</v>
      </c>
    </row>
    <row r="218" spans="1:19">
      <c r="A218" s="19">
        <v>204</v>
      </c>
      <c r="B218" s="76" t="s">
        <v>239</v>
      </c>
      <c r="C218" s="59" t="s">
        <v>299</v>
      </c>
      <c r="D218" s="6" t="s">
        <v>8</v>
      </c>
      <c r="E218" s="7" t="s">
        <v>266</v>
      </c>
      <c r="F218" s="8">
        <v>35000</v>
      </c>
      <c r="G218" s="21"/>
      <c r="H218" s="48">
        <v>25</v>
      </c>
      <c r="I218" s="62">
        <f t="shared" si="27"/>
        <v>1004.5</v>
      </c>
      <c r="J218" s="30">
        <f t="shared" si="28"/>
        <v>2485</v>
      </c>
      <c r="K218" s="30">
        <f t="shared" si="29"/>
        <v>455.00000000000006</v>
      </c>
      <c r="L218" s="83">
        <f t="shared" si="35"/>
        <v>1064</v>
      </c>
      <c r="M218" s="63">
        <f t="shared" si="30"/>
        <v>2481.5</v>
      </c>
      <c r="N218" s="70"/>
      <c r="O218" s="62">
        <f t="shared" si="31"/>
        <v>2068.5</v>
      </c>
      <c r="P218" s="30">
        <f t="shared" si="32"/>
        <v>2093.5</v>
      </c>
      <c r="Q218" s="30">
        <f t="shared" si="33"/>
        <v>5421.5</v>
      </c>
      <c r="R218" s="29">
        <f t="shared" si="34"/>
        <v>32906.5</v>
      </c>
      <c r="S218" s="68" t="s">
        <v>345</v>
      </c>
    </row>
    <row r="219" spans="1:19">
      <c r="A219" s="19">
        <v>205</v>
      </c>
      <c r="B219" s="76" t="s">
        <v>240</v>
      </c>
      <c r="C219" s="59" t="s">
        <v>323</v>
      </c>
      <c r="D219" s="6" t="s">
        <v>13</v>
      </c>
      <c r="E219" s="7" t="s">
        <v>266</v>
      </c>
      <c r="F219" s="8">
        <v>8117.5</v>
      </c>
      <c r="G219" s="21"/>
      <c r="H219" s="48">
        <v>25</v>
      </c>
      <c r="I219" s="62">
        <f t="shared" si="27"/>
        <v>232.97225</v>
      </c>
      <c r="J219" s="30">
        <f t="shared" si="28"/>
        <v>576.34249999999997</v>
      </c>
      <c r="K219" s="30">
        <f t="shared" si="29"/>
        <v>105.5275</v>
      </c>
      <c r="L219" s="83">
        <f t="shared" si="35"/>
        <v>246.77199999999999</v>
      </c>
      <c r="M219" s="63">
        <f t="shared" si="30"/>
        <v>575.53075000000001</v>
      </c>
      <c r="N219" s="72"/>
      <c r="O219" s="62">
        <f t="shared" si="31"/>
        <v>479.74424999999997</v>
      </c>
      <c r="P219" s="30">
        <f t="shared" si="32"/>
        <v>504.74425000000002</v>
      </c>
      <c r="Q219" s="30">
        <f t="shared" si="33"/>
        <v>1257.40075</v>
      </c>
      <c r="R219" s="29">
        <f t="shared" si="34"/>
        <v>7612.7557500000003</v>
      </c>
      <c r="S219" s="68" t="s">
        <v>345</v>
      </c>
    </row>
    <row r="220" spans="1:19">
      <c r="A220" s="19">
        <v>206</v>
      </c>
      <c r="B220" s="76" t="s">
        <v>241</v>
      </c>
      <c r="C220" s="59" t="s">
        <v>282</v>
      </c>
      <c r="D220" s="6" t="s">
        <v>13</v>
      </c>
      <c r="E220" s="7" t="s">
        <v>266</v>
      </c>
      <c r="F220" s="8">
        <v>7617.5</v>
      </c>
      <c r="G220" s="21"/>
      <c r="H220" s="48">
        <v>25</v>
      </c>
      <c r="I220" s="62">
        <f t="shared" si="27"/>
        <v>218.62225000000001</v>
      </c>
      <c r="J220" s="30">
        <f t="shared" si="28"/>
        <v>540.84249999999997</v>
      </c>
      <c r="K220" s="30">
        <f t="shared" si="29"/>
        <v>99.027500000000003</v>
      </c>
      <c r="L220" s="83">
        <f t="shared" si="35"/>
        <v>231.572</v>
      </c>
      <c r="M220" s="63">
        <f t="shared" si="30"/>
        <v>540.08075000000008</v>
      </c>
      <c r="N220" s="74"/>
      <c r="O220" s="62">
        <f t="shared" si="31"/>
        <v>450.19425000000001</v>
      </c>
      <c r="P220" s="30">
        <f t="shared" si="32"/>
        <v>475.19425000000001</v>
      </c>
      <c r="Q220" s="30">
        <f t="shared" si="33"/>
        <v>1179.95075</v>
      </c>
      <c r="R220" s="29">
        <f t="shared" si="34"/>
        <v>7142.3057499999995</v>
      </c>
      <c r="S220" s="68" t="s">
        <v>345</v>
      </c>
    </row>
    <row r="221" spans="1:19">
      <c r="A221" s="19">
        <v>207</v>
      </c>
      <c r="B221" s="76" t="s">
        <v>242</v>
      </c>
      <c r="C221" s="59" t="s">
        <v>306</v>
      </c>
      <c r="D221" s="6" t="s">
        <v>13</v>
      </c>
      <c r="E221" s="7" t="s">
        <v>266</v>
      </c>
      <c r="F221" s="8">
        <v>7500</v>
      </c>
      <c r="G221" s="21"/>
      <c r="H221" s="48">
        <v>25</v>
      </c>
      <c r="I221" s="62">
        <f t="shared" si="27"/>
        <v>215.25</v>
      </c>
      <c r="J221" s="30">
        <f t="shared" si="28"/>
        <v>532.5</v>
      </c>
      <c r="K221" s="30">
        <f t="shared" si="29"/>
        <v>97.500000000000014</v>
      </c>
      <c r="L221" s="83">
        <f t="shared" si="35"/>
        <v>228</v>
      </c>
      <c r="M221" s="63">
        <f t="shared" si="30"/>
        <v>531.75</v>
      </c>
      <c r="N221" s="70"/>
      <c r="O221" s="62">
        <v>468.25</v>
      </c>
      <c r="P221" s="30">
        <f t="shared" si="32"/>
        <v>468.25</v>
      </c>
      <c r="Q221" s="30">
        <f t="shared" si="33"/>
        <v>1161.75</v>
      </c>
      <c r="R221" s="29">
        <f t="shared" si="34"/>
        <v>7031.75</v>
      </c>
      <c r="S221" s="68" t="s">
        <v>345</v>
      </c>
    </row>
    <row r="222" spans="1:19">
      <c r="A222" s="19">
        <v>208</v>
      </c>
      <c r="B222" s="76" t="s">
        <v>243</v>
      </c>
      <c r="C222" s="59" t="s">
        <v>306</v>
      </c>
      <c r="D222" s="6" t="s">
        <v>13</v>
      </c>
      <c r="E222" s="7" t="s">
        <v>266</v>
      </c>
      <c r="F222" s="8">
        <v>7617.5</v>
      </c>
      <c r="G222" s="21"/>
      <c r="H222" s="48">
        <v>25</v>
      </c>
      <c r="I222" s="62">
        <f t="shared" si="27"/>
        <v>218.62225000000001</v>
      </c>
      <c r="J222" s="30">
        <f t="shared" si="28"/>
        <v>540.84249999999997</v>
      </c>
      <c r="K222" s="30">
        <f t="shared" si="29"/>
        <v>99.027500000000003</v>
      </c>
      <c r="L222" s="83">
        <f t="shared" si="35"/>
        <v>231.572</v>
      </c>
      <c r="M222" s="63">
        <f t="shared" si="30"/>
        <v>540.08075000000008</v>
      </c>
      <c r="N222" s="70"/>
      <c r="O222" s="62">
        <f t="shared" ref="O222:O240" si="36">I222+L222</f>
        <v>450.19425000000001</v>
      </c>
      <c r="P222" s="30">
        <f t="shared" si="32"/>
        <v>475.19425000000001</v>
      </c>
      <c r="Q222" s="30">
        <f t="shared" si="33"/>
        <v>1179.95075</v>
      </c>
      <c r="R222" s="29">
        <f t="shared" si="34"/>
        <v>7142.3057499999995</v>
      </c>
      <c r="S222" s="68" t="s">
        <v>345</v>
      </c>
    </row>
    <row r="223" spans="1:19">
      <c r="A223" s="19">
        <v>209</v>
      </c>
      <c r="B223" s="76" t="s">
        <v>244</v>
      </c>
      <c r="C223" s="59" t="s">
        <v>294</v>
      </c>
      <c r="D223" s="6" t="s">
        <v>13</v>
      </c>
      <c r="E223" s="7" t="s">
        <v>266</v>
      </c>
      <c r="F223" s="8">
        <v>7500</v>
      </c>
      <c r="G223" s="21"/>
      <c r="H223" s="48">
        <v>25</v>
      </c>
      <c r="I223" s="62">
        <f t="shared" si="27"/>
        <v>215.25</v>
      </c>
      <c r="J223" s="30">
        <f t="shared" si="28"/>
        <v>532.5</v>
      </c>
      <c r="K223" s="30">
        <f t="shared" si="29"/>
        <v>97.500000000000014</v>
      </c>
      <c r="L223" s="83">
        <f t="shared" si="35"/>
        <v>228</v>
      </c>
      <c r="M223" s="63">
        <f t="shared" si="30"/>
        <v>531.75</v>
      </c>
      <c r="N223" s="71"/>
      <c r="O223" s="62">
        <f t="shared" si="36"/>
        <v>443.25</v>
      </c>
      <c r="P223" s="30">
        <f t="shared" si="32"/>
        <v>468.25</v>
      </c>
      <c r="Q223" s="30">
        <f t="shared" si="33"/>
        <v>1161.75</v>
      </c>
      <c r="R223" s="29">
        <f t="shared" si="34"/>
        <v>7031.75</v>
      </c>
      <c r="S223" s="68" t="s">
        <v>345</v>
      </c>
    </row>
    <row r="224" spans="1:19">
      <c r="A224" s="19">
        <v>210</v>
      </c>
      <c r="B224" s="76" t="s">
        <v>247</v>
      </c>
      <c r="C224" s="59" t="s">
        <v>324</v>
      </c>
      <c r="D224" s="6" t="s">
        <v>46</v>
      </c>
      <c r="E224" s="7" t="s">
        <v>266</v>
      </c>
      <c r="F224" s="8">
        <v>19500</v>
      </c>
      <c r="G224" s="21"/>
      <c r="H224" s="48">
        <v>25</v>
      </c>
      <c r="I224" s="62">
        <f t="shared" si="27"/>
        <v>559.65</v>
      </c>
      <c r="J224" s="30">
        <f t="shared" si="28"/>
        <v>1384.4999999999998</v>
      </c>
      <c r="K224" s="30">
        <f t="shared" si="29"/>
        <v>253.50000000000003</v>
      </c>
      <c r="L224" s="83">
        <f t="shared" si="35"/>
        <v>592.79999999999995</v>
      </c>
      <c r="M224" s="63">
        <f t="shared" si="30"/>
        <v>1382.5500000000002</v>
      </c>
      <c r="N224" s="70"/>
      <c r="O224" s="62">
        <f t="shared" si="36"/>
        <v>1152.4499999999998</v>
      </c>
      <c r="P224" s="30">
        <f t="shared" si="32"/>
        <v>1177.4499999999998</v>
      </c>
      <c r="Q224" s="30">
        <f t="shared" si="33"/>
        <v>3020.55</v>
      </c>
      <c r="R224" s="29">
        <f t="shared" si="34"/>
        <v>18322.55</v>
      </c>
      <c r="S224" s="68" t="s">
        <v>345</v>
      </c>
    </row>
    <row r="225" spans="1:19">
      <c r="A225" s="19">
        <v>211</v>
      </c>
      <c r="B225" s="76" t="s">
        <v>248</v>
      </c>
      <c r="C225" s="59" t="s">
        <v>306</v>
      </c>
      <c r="D225" s="6" t="s">
        <v>34</v>
      </c>
      <c r="E225" s="7" t="s">
        <v>266</v>
      </c>
      <c r="F225" s="8">
        <v>5117.5</v>
      </c>
      <c r="G225" s="21"/>
      <c r="H225" s="48">
        <v>25</v>
      </c>
      <c r="I225" s="62">
        <f t="shared" si="27"/>
        <v>146.87225000000001</v>
      </c>
      <c r="J225" s="30">
        <f t="shared" si="28"/>
        <v>363.34249999999997</v>
      </c>
      <c r="K225" s="30">
        <f t="shared" si="29"/>
        <v>66.527500000000003</v>
      </c>
      <c r="L225" s="83">
        <f t="shared" si="35"/>
        <v>155.572</v>
      </c>
      <c r="M225" s="63">
        <f t="shared" si="30"/>
        <v>362.83075000000002</v>
      </c>
      <c r="N225" s="72"/>
      <c r="O225" s="62">
        <f t="shared" si="36"/>
        <v>302.44425000000001</v>
      </c>
      <c r="P225" s="30">
        <f t="shared" si="32"/>
        <v>327.44425000000001</v>
      </c>
      <c r="Q225" s="30">
        <f t="shared" si="33"/>
        <v>792.70074999999997</v>
      </c>
      <c r="R225" s="29">
        <f t="shared" si="34"/>
        <v>4790.0557499999995</v>
      </c>
      <c r="S225" s="68" t="s">
        <v>345</v>
      </c>
    </row>
    <row r="226" spans="1:19">
      <c r="A226" s="19">
        <v>212</v>
      </c>
      <c r="B226" s="76" t="s">
        <v>245</v>
      </c>
      <c r="C226" s="59" t="s">
        <v>310</v>
      </c>
      <c r="D226" s="6" t="s">
        <v>6</v>
      </c>
      <c r="E226" s="7" t="s">
        <v>266</v>
      </c>
      <c r="F226" s="8">
        <v>8000</v>
      </c>
      <c r="G226" s="21"/>
      <c r="H226" s="48">
        <v>25</v>
      </c>
      <c r="I226" s="62">
        <f t="shared" si="27"/>
        <v>229.6</v>
      </c>
      <c r="J226" s="30">
        <f t="shared" si="28"/>
        <v>568</v>
      </c>
      <c r="K226" s="30">
        <f t="shared" si="29"/>
        <v>104.00000000000001</v>
      </c>
      <c r="L226" s="83">
        <f t="shared" si="35"/>
        <v>243.2</v>
      </c>
      <c r="M226" s="63">
        <f t="shared" si="30"/>
        <v>567.20000000000005</v>
      </c>
      <c r="N226" s="70"/>
      <c r="O226" s="62">
        <f t="shared" si="36"/>
        <v>472.79999999999995</v>
      </c>
      <c r="P226" s="30">
        <f t="shared" si="32"/>
        <v>497.79999999999995</v>
      </c>
      <c r="Q226" s="30">
        <f t="shared" si="33"/>
        <v>1239.2</v>
      </c>
      <c r="R226" s="29">
        <f t="shared" si="34"/>
        <v>7502.2</v>
      </c>
      <c r="S226" s="68" t="s">
        <v>345</v>
      </c>
    </row>
    <row r="227" spans="1:19">
      <c r="A227" s="19">
        <v>213</v>
      </c>
      <c r="B227" s="76" t="s">
        <v>249</v>
      </c>
      <c r="C227" s="59" t="s">
        <v>292</v>
      </c>
      <c r="D227" s="6" t="s">
        <v>34</v>
      </c>
      <c r="E227" s="7" t="s">
        <v>266</v>
      </c>
      <c r="F227" s="8">
        <v>12017.7</v>
      </c>
      <c r="G227" s="21"/>
      <c r="H227" s="48">
        <v>25</v>
      </c>
      <c r="I227" s="62">
        <f t="shared" si="27"/>
        <v>344.90799000000004</v>
      </c>
      <c r="J227" s="30">
        <f t="shared" si="28"/>
        <v>853.25670000000002</v>
      </c>
      <c r="K227" s="30">
        <f t="shared" si="29"/>
        <v>156.23010000000002</v>
      </c>
      <c r="L227" s="83">
        <f t="shared" si="35"/>
        <v>365.33808000000005</v>
      </c>
      <c r="M227" s="63">
        <f t="shared" si="30"/>
        <v>852.05493000000013</v>
      </c>
      <c r="N227" s="74"/>
      <c r="O227" s="62">
        <f t="shared" si="36"/>
        <v>710.24607000000015</v>
      </c>
      <c r="P227" s="30">
        <f t="shared" si="32"/>
        <v>735.24607000000015</v>
      </c>
      <c r="Q227" s="30">
        <f t="shared" si="33"/>
        <v>1861.5417300000001</v>
      </c>
      <c r="R227" s="29">
        <f t="shared" si="34"/>
        <v>11282.453930000001</v>
      </c>
      <c r="S227" s="68" t="s">
        <v>345</v>
      </c>
    </row>
    <row r="228" spans="1:19">
      <c r="A228" s="19">
        <v>214</v>
      </c>
      <c r="B228" s="76" t="s">
        <v>250</v>
      </c>
      <c r="C228" s="59" t="s">
        <v>306</v>
      </c>
      <c r="D228" s="6" t="s">
        <v>34</v>
      </c>
      <c r="E228" s="7" t="s">
        <v>266</v>
      </c>
      <c r="F228" s="8">
        <v>12118.73</v>
      </c>
      <c r="G228" s="21"/>
      <c r="H228" s="48">
        <v>25</v>
      </c>
      <c r="I228" s="62">
        <f t="shared" si="27"/>
        <v>347.80755099999999</v>
      </c>
      <c r="J228" s="30">
        <f t="shared" si="28"/>
        <v>860.42982999999992</v>
      </c>
      <c r="K228" s="30">
        <f t="shared" si="29"/>
        <v>157.54349000000002</v>
      </c>
      <c r="L228" s="83">
        <f t="shared" si="35"/>
        <v>368.40939199999997</v>
      </c>
      <c r="M228" s="63">
        <f t="shared" si="30"/>
        <v>859.21795700000007</v>
      </c>
      <c r="N228" s="70"/>
      <c r="O228" s="62">
        <f t="shared" si="36"/>
        <v>716.2169429999999</v>
      </c>
      <c r="P228" s="30">
        <f t="shared" si="32"/>
        <v>741.2169429999999</v>
      </c>
      <c r="Q228" s="30">
        <f t="shared" si="33"/>
        <v>1877.1912769999999</v>
      </c>
      <c r="R228" s="29">
        <f t="shared" si="34"/>
        <v>11377.513057</v>
      </c>
      <c r="S228" s="68" t="s">
        <v>345</v>
      </c>
    </row>
    <row r="229" spans="1:19">
      <c r="A229" s="19">
        <v>215</v>
      </c>
      <c r="B229" s="76" t="s">
        <v>246</v>
      </c>
      <c r="C229" s="59" t="s">
        <v>306</v>
      </c>
      <c r="D229" s="6" t="s">
        <v>13</v>
      </c>
      <c r="E229" s="7" t="s">
        <v>266</v>
      </c>
      <c r="F229" s="8">
        <v>7617.5</v>
      </c>
      <c r="G229" s="21"/>
      <c r="H229" s="48">
        <v>25</v>
      </c>
      <c r="I229" s="62">
        <f t="shared" si="27"/>
        <v>218.62225000000001</v>
      </c>
      <c r="J229" s="30">
        <f t="shared" si="28"/>
        <v>540.84249999999997</v>
      </c>
      <c r="K229" s="30">
        <f t="shared" si="29"/>
        <v>99.027500000000003</v>
      </c>
      <c r="L229" s="83">
        <f t="shared" si="35"/>
        <v>231.572</v>
      </c>
      <c r="M229" s="63">
        <f t="shared" si="30"/>
        <v>540.08075000000008</v>
      </c>
      <c r="N229" s="72"/>
      <c r="O229" s="62">
        <f t="shared" si="36"/>
        <v>450.19425000000001</v>
      </c>
      <c r="P229" s="30">
        <f t="shared" si="32"/>
        <v>475.19425000000001</v>
      </c>
      <c r="Q229" s="30">
        <f t="shared" si="33"/>
        <v>1179.95075</v>
      </c>
      <c r="R229" s="29">
        <f t="shared" si="34"/>
        <v>7142.3057499999995</v>
      </c>
      <c r="S229" s="68" t="s">
        <v>345</v>
      </c>
    </row>
    <row r="230" spans="1:19">
      <c r="A230" s="19">
        <v>216</v>
      </c>
      <c r="B230" s="76" t="s">
        <v>254</v>
      </c>
      <c r="C230" s="59" t="s">
        <v>278</v>
      </c>
      <c r="D230" s="6" t="s">
        <v>198</v>
      </c>
      <c r="E230" s="7" t="s">
        <v>266</v>
      </c>
      <c r="F230" s="8">
        <v>40981.43</v>
      </c>
      <c r="G230" s="49">
        <v>581.16</v>
      </c>
      <c r="H230" s="48">
        <v>25</v>
      </c>
      <c r="I230" s="62">
        <f t="shared" si="27"/>
        <v>1176.1670409999999</v>
      </c>
      <c r="J230" s="30">
        <f t="shared" si="28"/>
        <v>2909.6815299999998</v>
      </c>
      <c r="K230" s="30">
        <f t="shared" si="29"/>
        <v>532.75859000000003</v>
      </c>
      <c r="L230" s="83">
        <f t="shared" si="35"/>
        <v>1245.835472</v>
      </c>
      <c r="M230" s="63">
        <f t="shared" si="30"/>
        <v>2905.5833870000001</v>
      </c>
      <c r="N230" s="70"/>
      <c r="O230" s="62">
        <f t="shared" si="36"/>
        <v>2422.0025129999999</v>
      </c>
      <c r="P230" s="30">
        <f t="shared" si="32"/>
        <v>2447.0025129999999</v>
      </c>
      <c r="Q230" s="30">
        <f t="shared" si="33"/>
        <v>6348.0235069999999</v>
      </c>
      <c r="R230" s="29">
        <f t="shared" si="34"/>
        <v>37953.267486999997</v>
      </c>
      <c r="S230" s="68" t="s">
        <v>345</v>
      </c>
    </row>
    <row r="231" spans="1:19">
      <c r="A231" s="19">
        <v>217</v>
      </c>
      <c r="B231" s="76" t="s">
        <v>255</v>
      </c>
      <c r="C231" s="59" t="s">
        <v>276</v>
      </c>
      <c r="D231" s="6" t="s">
        <v>4</v>
      </c>
      <c r="E231" s="7" t="s">
        <v>266</v>
      </c>
      <c r="F231" s="8">
        <v>8117.5</v>
      </c>
      <c r="G231" s="21"/>
      <c r="H231" s="48">
        <v>25</v>
      </c>
      <c r="I231" s="62">
        <f t="shared" si="27"/>
        <v>232.97225</v>
      </c>
      <c r="J231" s="30">
        <f t="shared" si="28"/>
        <v>576.34249999999997</v>
      </c>
      <c r="K231" s="30">
        <f t="shared" si="29"/>
        <v>105.5275</v>
      </c>
      <c r="L231" s="83">
        <f t="shared" si="35"/>
        <v>246.77199999999999</v>
      </c>
      <c r="M231" s="63">
        <f t="shared" si="30"/>
        <v>575.53075000000001</v>
      </c>
      <c r="N231" s="74"/>
      <c r="O231" s="62">
        <f t="shared" si="36"/>
        <v>479.74424999999997</v>
      </c>
      <c r="P231" s="30">
        <f t="shared" si="32"/>
        <v>504.74425000000002</v>
      </c>
      <c r="Q231" s="30">
        <f t="shared" si="33"/>
        <v>1257.40075</v>
      </c>
      <c r="R231" s="29">
        <f t="shared" si="34"/>
        <v>7612.7557500000003</v>
      </c>
      <c r="S231" s="68" t="s">
        <v>345</v>
      </c>
    </row>
    <row r="232" spans="1:19">
      <c r="A232" s="19">
        <v>218</v>
      </c>
      <c r="B232" s="76" t="s">
        <v>257</v>
      </c>
      <c r="C232" s="59" t="s">
        <v>312</v>
      </c>
      <c r="D232" s="6" t="s">
        <v>13</v>
      </c>
      <c r="E232" s="7" t="s">
        <v>266</v>
      </c>
      <c r="F232" s="8">
        <v>9117.5</v>
      </c>
      <c r="G232" s="21"/>
      <c r="H232" s="48">
        <v>25</v>
      </c>
      <c r="I232" s="62">
        <f t="shared" si="27"/>
        <v>261.67225000000002</v>
      </c>
      <c r="J232" s="30">
        <f t="shared" si="28"/>
        <v>647.34249999999997</v>
      </c>
      <c r="K232" s="30">
        <f t="shared" si="29"/>
        <v>118.5275</v>
      </c>
      <c r="L232" s="83">
        <f t="shared" si="35"/>
        <v>277.17200000000003</v>
      </c>
      <c r="M232" s="63">
        <f t="shared" si="30"/>
        <v>646.43074999999999</v>
      </c>
      <c r="N232" s="70"/>
      <c r="O232" s="62">
        <f t="shared" si="36"/>
        <v>538.8442500000001</v>
      </c>
      <c r="P232" s="30">
        <f t="shared" si="32"/>
        <v>563.8442500000001</v>
      </c>
      <c r="Q232" s="30">
        <f t="shared" si="33"/>
        <v>1412.3007499999999</v>
      </c>
      <c r="R232" s="29">
        <f t="shared" si="34"/>
        <v>8553.6557499999999</v>
      </c>
      <c r="S232" s="68" t="s">
        <v>345</v>
      </c>
    </row>
    <row r="233" spans="1:19">
      <c r="A233" s="19">
        <v>220</v>
      </c>
      <c r="B233" s="76" t="s">
        <v>251</v>
      </c>
      <c r="C233" s="59" t="s">
        <v>312</v>
      </c>
      <c r="D233" s="6" t="s">
        <v>13</v>
      </c>
      <c r="E233" s="7" t="s">
        <v>266</v>
      </c>
      <c r="F233" s="8">
        <v>7907.5</v>
      </c>
      <c r="G233" s="21"/>
      <c r="H233" s="48">
        <v>25</v>
      </c>
      <c r="I233" s="62">
        <f t="shared" si="27"/>
        <v>226.94524999999999</v>
      </c>
      <c r="J233" s="30">
        <f t="shared" si="28"/>
        <v>561.4325</v>
      </c>
      <c r="K233" s="30">
        <f t="shared" si="29"/>
        <v>102.79750000000001</v>
      </c>
      <c r="L233" s="83">
        <f t="shared" si="35"/>
        <v>240.38800000000001</v>
      </c>
      <c r="M233" s="63">
        <f t="shared" si="30"/>
        <v>560.64175</v>
      </c>
      <c r="N233" s="74"/>
      <c r="O233" s="62">
        <f t="shared" si="36"/>
        <v>467.33325000000002</v>
      </c>
      <c r="P233" s="30">
        <f t="shared" si="32"/>
        <v>492.33325000000002</v>
      </c>
      <c r="Q233" s="30">
        <f t="shared" si="33"/>
        <v>1224.87175</v>
      </c>
      <c r="R233" s="29">
        <f t="shared" si="34"/>
        <v>7415.1667500000003</v>
      </c>
      <c r="S233" s="68" t="s">
        <v>345</v>
      </c>
    </row>
    <row r="234" spans="1:19" s="46" customFormat="1">
      <c r="A234" s="19">
        <v>221</v>
      </c>
      <c r="B234" s="76" t="s">
        <v>132</v>
      </c>
      <c r="C234" s="59" t="s">
        <v>306</v>
      </c>
      <c r="D234" s="43" t="s">
        <v>13</v>
      </c>
      <c r="E234" s="44" t="s">
        <v>266</v>
      </c>
      <c r="F234" s="42">
        <v>5117.5</v>
      </c>
      <c r="G234" s="45"/>
      <c r="H234" s="48">
        <v>25</v>
      </c>
      <c r="I234" s="62">
        <f t="shared" si="27"/>
        <v>146.87225000000001</v>
      </c>
      <c r="J234" s="65">
        <f t="shared" si="28"/>
        <v>363.34249999999997</v>
      </c>
      <c r="K234" s="30">
        <f t="shared" si="29"/>
        <v>66.527500000000003</v>
      </c>
      <c r="L234" s="84">
        <f t="shared" si="35"/>
        <v>155.572</v>
      </c>
      <c r="M234" s="66">
        <f t="shared" si="30"/>
        <v>362.83075000000002</v>
      </c>
      <c r="N234" s="75"/>
      <c r="O234" s="64">
        <f t="shared" si="36"/>
        <v>302.44425000000001</v>
      </c>
      <c r="P234" s="30">
        <f t="shared" si="32"/>
        <v>327.44425000000001</v>
      </c>
      <c r="Q234" s="30">
        <f t="shared" si="33"/>
        <v>792.70074999999997</v>
      </c>
      <c r="R234" s="29">
        <f t="shared" si="34"/>
        <v>4790.0557499999995</v>
      </c>
      <c r="S234" s="69" t="s">
        <v>345</v>
      </c>
    </row>
    <row r="235" spans="1:19">
      <c r="A235" s="19">
        <v>222</v>
      </c>
      <c r="B235" s="76" t="s">
        <v>258</v>
      </c>
      <c r="C235" s="59" t="s">
        <v>315</v>
      </c>
      <c r="D235" s="6" t="s">
        <v>18</v>
      </c>
      <c r="E235" s="7" t="s">
        <v>266</v>
      </c>
      <c r="F235" s="8">
        <v>12217.5</v>
      </c>
      <c r="G235" s="21"/>
      <c r="H235" s="48">
        <v>25</v>
      </c>
      <c r="I235" s="62">
        <f t="shared" si="27"/>
        <v>350.64224999999999</v>
      </c>
      <c r="J235" s="30">
        <f t="shared" si="28"/>
        <v>867.44249999999988</v>
      </c>
      <c r="K235" s="30">
        <f t="shared" si="29"/>
        <v>158.82750000000001</v>
      </c>
      <c r="L235" s="83">
        <f t="shared" si="35"/>
        <v>371.41199999999998</v>
      </c>
      <c r="M235" s="63">
        <f t="shared" si="30"/>
        <v>866.22075000000007</v>
      </c>
      <c r="N235" s="71"/>
      <c r="O235" s="62">
        <f t="shared" si="36"/>
        <v>722.05424999999991</v>
      </c>
      <c r="P235" s="30">
        <f t="shared" si="32"/>
        <v>747.05424999999991</v>
      </c>
      <c r="Q235" s="30">
        <f t="shared" si="33"/>
        <v>1892.4907499999999</v>
      </c>
      <c r="R235" s="29">
        <f t="shared" si="34"/>
        <v>11470.445749999999</v>
      </c>
      <c r="S235" s="68" t="s">
        <v>345</v>
      </c>
    </row>
    <row r="236" spans="1:19">
      <c r="A236" s="19">
        <v>223</v>
      </c>
      <c r="B236" s="76" t="s">
        <v>259</v>
      </c>
      <c r="C236" s="59" t="s">
        <v>306</v>
      </c>
      <c r="D236" s="6" t="s">
        <v>34</v>
      </c>
      <c r="E236" s="7" t="s">
        <v>266</v>
      </c>
      <c r="F236" s="8">
        <v>7617.5</v>
      </c>
      <c r="G236" s="21"/>
      <c r="H236" s="48">
        <v>25</v>
      </c>
      <c r="I236" s="62">
        <f t="shared" si="27"/>
        <v>218.62225000000001</v>
      </c>
      <c r="J236" s="30">
        <f t="shared" si="28"/>
        <v>540.84249999999997</v>
      </c>
      <c r="K236" s="30">
        <f t="shared" si="29"/>
        <v>99.027500000000003</v>
      </c>
      <c r="L236" s="83">
        <f t="shared" si="35"/>
        <v>231.572</v>
      </c>
      <c r="M236" s="63">
        <f t="shared" si="30"/>
        <v>540.08075000000008</v>
      </c>
      <c r="N236" s="70"/>
      <c r="O236" s="62">
        <f t="shared" si="36"/>
        <v>450.19425000000001</v>
      </c>
      <c r="P236" s="30">
        <f t="shared" si="32"/>
        <v>475.19425000000001</v>
      </c>
      <c r="Q236" s="30">
        <f t="shared" si="33"/>
        <v>1179.95075</v>
      </c>
      <c r="R236" s="29">
        <f t="shared" si="34"/>
        <v>7142.3057499999995</v>
      </c>
      <c r="S236" s="68" t="s">
        <v>345</v>
      </c>
    </row>
    <row r="237" spans="1:19">
      <c r="A237" s="19">
        <v>224</v>
      </c>
      <c r="B237" s="76" t="s">
        <v>253</v>
      </c>
      <c r="C237" s="59" t="s">
        <v>306</v>
      </c>
      <c r="D237" s="6" t="s">
        <v>13</v>
      </c>
      <c r="E237" s="7" t="s">
        <v>266</v>
      </c>
      <c r="F237" s="8">
        <v>5117.5</v>
      </c>
      <c r="G237" s="21"/>
      <c r="H237" s="48">
        <v>25</v>
      </c>
      <c r="I237" s="62">
        <f t="shared" si="27"/>
        <v>146.87225000000001</v>
      </c>
      <c r="J237" s="30">
        <f t="shared" si="28"/>
        <v>363.34249999999997</v>
      </c>
      <c r="K237" s="30">
        <f t="shared" si="29"/>
        <v>66.527500000000003</v>
      </c>
      <c r="L237" s="83">
        <f t="shared" si="35"/>
        <v>155.572</v>
      </c>
      <c r="M237" s="63">
        <f t="shared" si="30"/>
        <v>362.83075000000002</v>
      </c>
      <c r="N237" s="72"/>
      <c r="O237" s="62">
        <f t="shared" si="36"/>
        <v>302.44425000000001</v>
      </c>
      <c r="P237" s="30">
        <f t="shared" si="32"/>
        <v>327.44425000000001</v>
      </c>
      <c r="Q237" s="30">
        <f t="shared" si="33"/>
        <v>792.70074999999997</v>
      </c>
      <c r="R237" s="29">
        <f t="shared" si="34"/>
        <v>4790.0557499999995</v>
      </c>
      <c r="S237" s="68" t="s">
        <v>345</v>
      </c>
    </row>
    <row r="238" spans="1:19">
      <c r="A238" s="19">
        <v>225</v>
      </c>
      <c r="B238" s="76" t="s">
        <v>252</v>
      </c>
      <c r="C238" s="59" t="s">
        <v>315</v>
      </c>
      <c r="D238" s="6" t="s">
        <v>13</v>
      </c>
      <c r="E238" s="7" t="s">
        <v>266</v>
      </c>
      <c r="F238" s="8">
        <v>11087</v>
      </c>
      <c r="G238" s="21"/>
      <c r="H238" s="48">
        <v>25</v>
      </c>
      <c r="I238" s="62">
        <f t="shared" si="27"/>
        <v>318.19689999999997</v>
      </c>
      <c r="J238" s="30">
        <f t="shared" si="28"/>
        <v>787.17699999999991</v>
      </c>
      <c r="K238" s="30">
        <f t="shared" si="29"/>
        <v>144.131</v>
      </c>
      <c r="L238" s="83">
        <f t="shared" si="35"/>
        <v>337.04480000000001</v>
      </c>
      <c r="M238" s="63">
        <f t="shared" si="30"/>
        <v>786.06830000000002</v>
      </c>
      <c r="N238" s="70"/>
      <c r="O238" s="62">
        <f t="shared" si="36"/>
        <v>655.24170000000004</v>
      </c>
      <c r="P238" s="30">
        <f t="shared" si="32"/>
        <v>680.24170000000004</v>
      </c>
      <c r="Q238" s="30">
        <f t="shared" si="33"/>
        <v>1717.3762999999999</v>
      </c>
      <c r="R238" s="29">
        <f t="shared" si="34"/>
        <v>10406.7583</v>
      </c>
      <c r="S238" s="68" t="s">
        <v>345</v>
      </c>
    </row>
    <row r="239" spans="1:19">
      <c r="A239" s="19">
        <v>226</v>
      </c>
      <c r="B239" s="76" t="s">
        <v>260</v>
      </c>
      <c r="C239" s="59" t="s">
        <v>325</v>
      </c>
      <c r="D239" s="6" t="s">
        <v>56</v>
      </c>
      <c r="E239" s="7" t="s">
        <v>266</v>
      </c>
      <c r="F239" s="8">
        <v>18500</v>
      </c>
      <c r="G239" s="21"/>
      <c r="H239" s="48">
        <v>25</v>
      </c>
      <c r="I239" s="62">
        <f t="shared" si="27"/>
        <v>530.95000000000005</v>
      </c>
      <c r="J239" s="30">
        <f t="shared" si="28"/>
        <v>1313.4999999999998</v>
      </c>
      <c r="K239" s="30">
        <f t="shared" si="29"/>
        <v>240.50000000000003</v>
      </c>
      <c r="L239" s="83">
        <f t="shared" si="35"/>
        <v>562.4</v>
      </c>
      <c r="M239" s="63">
        <f t="shared" si="30"/>
        <v>1311.65</v>
      </c>
      <c r="N239" s="30">
        <v>1031.6199999999999</v>
      </c>
      <c r="O239" s="62">
        <f t="shared" si="36"/>
        <v>1093.3499999999999</v>
      </c>
      <c r="P239" s="30">
        <f t="shared" si="32"/>
        <v>1118.3499999999999</v>
      </c>
      <c r="Q239" s="30">
        <f t="shared" si="33"/>
        <v>2865.6499999999996</v>
      </c>
      <c r="R239" s="29">
        <f t="shared" si="34"/>
        <v>16350.029999999999</v>
      </c>
      <c r="S239" s="68" t="s">
        <v>345</v>
      </c>
    </row>
    <row r="240" spans="1:19">
      <c r="A240" s="19">
        <v>227</v>
      </c>
      <c r="B240" s="76" t="s">
        <v>256</v>
      </c>
      <c r="C240" s="59" t="s">
        <v>307</v>
      </c>
      <c r="D240" s="6" t="s">
        <v>13</v>
      </c>
      <c r="E240" s="7" t="s">
        <v>266</v>
      </c>
      <c r="F240" s="8">
        <v>7617.5</v>
      </c>
      <c r="G240" s="21"/>
      <c r="H240" s="48">
        <v>25</v>
      </c>
      <c r="I240" s="62">
        <f t="shared" si="27"/>
        <v>218.62225000000001</v>
      </c>
      <c r="J240" s="30">
        <f t="shared" si="28"/>
        <v>540.84249999999997</v>
      </c>
      <c r="K240" s="30">
        <f t="shared" si="29"/>
        <v>99.027500000000003</v>
      </c>
      <c r="L240" s="83">
        <f t="shared" si="35"/>
        <v>231.572</v>
      </c>
      <c r="M240" s="63">
        <f t="shared" si="30"/>
        <v>540.08075000000008</v>
      </c>
      <c r="N240" s="70"/>
      <c r="O240" s="62">
        <f t="shared" si="36"/>
        <v>450.19425000000001</v>
      </c>
      <c r="P240" s="30">
        <f t="shared" si="32"/>
        <v>475.19425000000001</v>
      </c>
      <c r="Q240" s="30">
        <f t="shared" si="33"/>
        <v>1179.95075</v>
      </c>
      <c r="R240" s="29">
        <f t="shared" si="34"/>
        <v>7142.3057499999995</v>
      </c>
      <c r="S240" s="68" t="s">
        <v>345</v>
      </c>
    </row>
    <row r="241" spans="2:18" ht="15.75" thickBot="1">
      <c r="B241" s="56" t="s">
        <v>273</v>
      </c>
      <c r="C241" s="56"/>
      <c r="D241" s="3" t="s">
        <v>274</v>
      </c>
      <c r="E241" s="1"/>
      <c r="F241" s="4">
        <f>SUM(F15:F240)</f>
        <v>2494087.36</v>
      </c>
      <c r="G241" s="4">
        <f t="shared" ref="G241:P241" si="37">SUM(G15:G240)</f>
        <v>11341.45</v>
      </c>
      <c r="H241" s="4">
        <f>SUM(H15:H240)</f>
        <v>5650</v>
      </c>
      <c r="I241" s="4">
        <f>SUM(I15:I240)</f>
        <v>71580.307232000065</v>
      </c>
      <c r="J241" s="67">
        <f>SUM(J15:J240)</f>
        <v>177080.20255999986</v>
      </c>
      <c r="K241" s="67">
        <f t="shared" si="29"/>
        <v>32423.135679999999</v>
      </c>
      <c r="L241" s="67">
        <f t="shared" si="37"/>
        <v>75820.255743999995</v>
      </c>
      <c r="M241" s="67">
        <f t="shared" si="37"/>
        <v>176830.7938239997</v>
      </c>
      <c r="N241" s="67">
        <f t="shared" si="37"/>
        <v>11347.819999999996</v>
      </c>
      <c r="O241" s="67">
        <f>SUM(O15:O240)</f>
        <v>147425.56297600004</v>
      </c>
      <c r="P241" s="67">
        <f t="shared" si="37"/>
        <v>153050.56297600004</v>
      </c>
      <c r="Q241" s="67">
        <f>SUM(Q15:Q240)</f>
        <v>386334.13206400018</v>
      </c>
      <c r="R241" s="67">
        <f>SUM(R15:R240)+0.41</f>
        <v>2318347.9370239996</v>
      </c>
    </row>
    <row r="242" spans="2:18" ht="15.75" thickTop="1">
      <c r="F242" s="27"/>
      <c r="H242" s="50"/>
      <c r="I242" t="s">
        <v>350</v>
      </c>
    </row>
    <row r="243" spans="2:18">
      <c r="N243" s="27"/>
    </row>
    <row r="244" spans="2:18" ht="16.5">
      <c r="B244" s="77" t="s">
        <v>351</v>
      </c>
      <c r="C244" s="78"/>
      <c r="D244" s="78"/>
      <c r="E244" s="79"/>
      <c r="F244" s="79"/>
      <c r="G244" s="79"/>
      <c r="H244" s="79"/>
      <c r="I244" s="79"/>
      <c r="J244" s="80"/>
      <c r="K244" s="80"/>
      <c r="L244" s="81"/>
      <c r="P244" s="27"/>
      <c r="Q244" s="27"/>
      <c r="R244" s="27"/>
    </row>
    <row r="245" spans="2:18" ht="16.5">
      <c r="B245" s="79" t="s">
        <v>352</v>
      </c>
      <c r="C245" s="78"/>
      <c r="D245" s="78"/>
      <c r="E245" s="79"/>
      <c r="F245" s="79"/>
      <c r="G245" s="79"/>
      <c r="H245" s="79"/>
      <c r="I245" s="79"/>
      <c r="J245" s="80"/>
      <c r="K245" s="80"/>
      <c r="L245" s="79"/>
    </row>
    <row r="246" spans="2:18" ht="16.5">
      <c r="B246" s="79" t="s">
        <v>353</v>
      </c>
      <c r="C246" s="78"/>
      <c r="D246" s="78"/>
      <c r="E246" s="79"/>
      <c r="F246" s="79"/>
      <c r="G246" s="79"/>
      <c r="H246" s="79"/>
      <c r="I246" s="79"/>
      <c r="J246" s="80"/>
      <c r="K246" s="80"/>
      <c r="L246" s="79"/>
    </row>
    <row r="247" spans="2:18" ht="16.5">
      <c r="B247" s="79" t="s">
        <v>354</v>
      </c>
      <c r="C247" s="78"/>
      <c r="D247" s="78"/>
      <c r="E247" s="79"/>
      <c r="F247" s="79"/>
      <c r="G247" s="79"/>
      <c r="H247" s="79"/>
      <c r="I247" s="79"/>
      <c r="J247" s="80"/>
      <c r="K247" s="80"/>
      <c r="L247" s="79"/>
    </row>
    <row r="248" spans="2:18" ht="16.5">
      <c r="B248" s="79" t="s">
        <v>355</v>
      </c>
      <c r="C248" s="78"/>
      <c r="D248" s="78"/>
      <c r="E248" s="79"/>
      <c r="F248" s="79"/>
      <c r="G248" s="79"/>
      <c r="H248" s="79"/>
      <c r="I248" s="79"/>
      <c r="J248" s="80"/>
      <c r="K248" s="80"/>
      <c r="L248" s="79"/>
    </row>
    <row r="249" spans="2:18" ht="16.5">
      <c r="B249" s="82" t="s">
        <v>356</v>
      </c>
      <c r="C249" s="82"/>
      <c r="D249" s="82"/>
      <c r="E249" s="82"/>
      <c r="F249" s="82"/>
      <c r="G249" s="82"/>
      <c r="H249" s="82"/>
      <c r="I249" s="82"/>
      <c r="J249" s="82"/>
      <c r="K249" s="82"/>
      <c r="L249" s="82"/>
    </row>
    <row r="267" spans="3:3">
      <c r="C267" s="61"/>
    </row>
  </sheetData>
  <autoFilter ref="N2:N267" xr:uid="{00000000-0009-0000-0000-000000000000}"/>
  <mergeCells count="2">
    <mergeCell ref="L12:M12"/>
    <mergeCell ref="I12:J12"/>
  </mergeCells>
  <pageMargins left="0" right="0" top="0" bottom="0" header="0" footer="0"/>
  <pageSetup paperSize="5" scale="45" fitToWidth="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NDGEC-ADM201804042_NE_NE</vt:lpstr>
      <vt:lpstr>'NDGEC-ADM201804042_NE_NE'!Área_de_impresión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2018-05-15T16:52:05Z</cp:lastPrinted>
  <dcterms:created xsi:type="dcterms:W3CDTF">2018-04-12T18:40:50Z</dcterms:created>
  <dcterms:modified xsi:type="dcterms:W3CDTF">2018-05-17T11:42:29Z</dcterms:modified>
</cp:coreProperties>
</file>