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Jornales\2018\"/>
    </mc:Choice>
  </mc:AlternateContent>
  <xr:revisionPtr revIDLastSave="0" documentId="8_{8CB72D34-5DA9-4B5D-A345-1C7BA19A9C4A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NDGEC-ADM201804052_NE" sheetId="1" r:id="rId1"/>
  </sheets>
  <definedNames>
    <definedName name="_xlnm.Print_Titles" localSheetId="0">'NDGEC-ADM201804052_NE'!$8:$11</definedName>
  </definedNames>
  <calcPr calcId="162913"/>
</workbook>
</file>

<file path=xl/calcChain.xml><?xml version="1.0" encoding="utf-8"?>
<calcChain xmlns="http://schemas.openxmlformats.org/spreadsheetml/2006/main">
  <c r="N149" i="1" l="1"/>
  <c r="F149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2" i="1"/>
  <c r="M149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2" i="1"/>
  <c r="L149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2" i="1"/>
  <c r="K149" i="1" s="1"/>
  <c r="J13" i="1"/>
  <c r="J14" i="1"/>
  <c r="Q14" i="1" s="1"/>
  <c r="J15" i="1"/>
  <c r="Q15" i="1" s="1"/>
  <c r="J16" i="1"/>
  <c r="J17" i="1"/>
  <c r="J18" i="1"/>
  <c r="Q18" i="1" s="1"/>
  <c r="J19" i="1"/>
  <c r="Q19" i="1" s="1"/>
  <c r="J20" i="1"/>
  <c r="J21" i="1"/>
  <c r="J22" i="1"/>
  <c r="Q22" i="1" s="1"/>
  <c r="J23" i="1"/>
  <c r="Q23" i="1" s="1"/>
  <c r="J24" i="1"/>
  <c r="J25" i="1"/>
  <c r="J26" i="1"/>
  <c r="Q26" i="1" s="1"/>
  <c r="J27" i="1"/>
  <c r="Q27" i="1" s="1"/>
  <c r="J28" i="1"/>
  <c r="J29" i="1"/>
  <c r="J30" i="1"/>
  <c r="Q30" i="1" s="1"/>
  <c r="J31" i="1"/>
  <c r="Q31" i="1" s="1"/>
  <c r="J32" i="1"/>
  <c r="J33" i="1"/>
  <c r="J34" i="1"/>
  <c r="Q34" i="1" s="1"/>
  <c r="J35" i="1"/>
  <c r="Q35" i="1" s="1"/>
  <c r="J36" i="1"/>
  <c r="J37" i="1"/>
  <c r="J38" i="1"/>
  <c r="Q38" i="1" s="1"/>
  <c r="J39" i="1"/>
  <c r="Q39" i="1" s="1"/>
  <c r="J40" i="1"/>
  <c r="J41" i="1"/>
  <c r="J42" i="1"/>
  <c r="Q42" i="1" s="1"/>
  <c r="J43" i="1"/>
  <c r="Q43" i="1" s="1"/>
  <c r="J44" i="1"/>
  <c r="J45" i="1"/>
  <c r="J46" i="1"/>
  <c r="Q46" i="1" s="1"/>
  <c r="J47" i="1"/>
  <c r="Q47" i="1" s="1"/>
  <c r="J48" i="1"/>
  <c r="Q48" i="1" s="1"/>
  <c r="J49" i="1"/>
  <c r="J50" i="1"/>
  <c r="Q50" i="1" s="1"/>
  <c r="J51" i="1"/>
  <c r="Q51" i="1" s="1"/>
  <c r="J52" i="1"/>
  <c r="Q52" i="1" s="1"/>
  <c r="J53" i="1"/>
  <c r="J54" i="1"/>
  <c r="Q54" i="1" s="1"/>
  <c r="J55" i="1"/>
  <c r="Q55" i="1" s="1"/>
  <c r="J56" i="1"/>
  <c r="Q56" i="1" s="1"/>
  <c r="J57" i="1"/>
  <c r="J58" i="1"/>
  <c r="Q58" i="1" s="1"/>
  <c r="J59" i="1"/>
  <c r="Q59" i="1" s="1"/>
  <c r="J60" i="1"/>
  <c r="Q60" i="1" s="1"/>
  <c r="J61" i="1"/>
  <c r="J62" i="1"/>
  <c r="Q62" i="1" s="1"/>
  <c r="J63" i="1"/>
  <c r="Q63" i="1" s="1"/>
  <c r="J64" i="1"/>
  <c r="Q64" i="1" s="1"/>
  <c r="J65" i="1"/>
  <c r="J66" i="1"/>
  <c r="Q66" i="1" s="1"/>
  <c r="J67" i="1"/>
  <c r="Q67" i="1" s="1"/>
  <c r="J68" i="1"/>
  <c r="Q68" i="1" s="1"/>
  <c r="J69" i="1"/>
  <c r="J70" i="1"/>
  <c r="Q70" i="1" s="1"/>
  <c r="J71" i="1"/>
  <c r="Q71" i="1" s="1"/>
  <c r="J72" i="1"/>
  <c r="Q72" i="1" s="1"/>
  <c r="J73" i="1"/>
  <c r="J74" i="1"/>
  <c r="Q74" i="1" s="1"/>
  <c r="J75" i="1"/>
  <c r="Q75" i="1" s="1"/>
  <c r="J76" i="1"/>
  <c r="Q76" i="1" s="1"/>
  <c r="J77" i="1"/>
  <c r="J78" i="1"/>
  <c r="Q78" i="1" s="1"/>
  <c r="J79" i="1"/>
  <c r="Q79" i="1" s="1"/>
  <c r="J80" i="1"/>
  <c r="Q80" i="1" s="1"/>
  <c r="J81" i="1"/>
  <c r="J82" i="1"/>
  <c r="Q82" i="1" s="1"/>
  <c r="J83" i="1"/>
  <c r="Q83" i="1" s="1"/>
  <c r="J84" i="1"/>
  <c r="Q84" i="1" s="1"/>
  <c r="J85" i="1"/>
  <c r="J86" i="1"/>
  <c r="Q86" i="1" s="1"/>
  <c r="J87" i="1"/>
  <c r="Q87" i="1" s="1"/>
  <c r="J88" i="1"/>
  <c r="Q88" i="1" s="1"/>
  <c r="J89" i="1"/>
  <c r="J90" i="1"/>
  <c r="Q90" i="1" s="1"/>
  <c r="J91" i="1"/>
  <c r="Q91" i="1" s="1"/>
  <c r="J92" i="1"/>
  <c r="Q92" i="1" s="1"/>
  <c r="J93" i="1"/>
  <c r="J94" i="1"/>
  <c r="Q94" i="1" s="1"/>
  <c r="J95" i="1"/>
  <c r="Q95" i="1" s="1"/>
  <c r="J96" i="1"/>
  <c r="Q96" i="1" s="1"/>
  <c r="J97" i="1"/>
  <c r="J98" i="1"/>
  <c r="Q98" i="1" s="1"/>
  <c r="J99" i="1"/>
  <c r="Q99" i="1" s="1"/>
  <c r="J100" i="1"/>
  <c r="Q100" i="1" s="1"/>
  <c r="J101" i="1"/>
  <c r="J102" i="1"/>
  <c r="Q102" i="1" s="1"/>
  <c r="J103" i="1"/>
  <c r="Q103" i="1" s="1"/>
  <c r="J104" i="1"/>
  <c r="Q104" i="1" s="1"/>
  <c r="J105" i="1"/>
  <c r="J106" i="1"/>
  <c r="Q106" i="1" s="1"/>
  <c r="J107" i="1"/>
  <c r="Q107" i="1" s="1"/>
  <c r="J108" i="1"/>
  <c r="Q108" i="1" s="1"/>
  <c r="J109" i="1"/>
  <c r="J110" i="1"/>
  <c r="Q110" i="1" s="1"/>
  <c r="J111" i="1"/>
  <c r="Q111" i="1" s="1"/>
  <c r="J112" i="1"/>
  <c r="Q112" i="1" s="1"/>
  <c r="J113" i="1"/>
  <c r="J114" i="1"/>
  <c r="Q114" i="1" s="1"/>
  <c r="J115" i="1"/>
  <c r="Q115" i="1" s="1"/>
  <c r="J116" i="1"/>
  <c r="Q116" i="1" s="1"/>
  <c r="J117" i="1"/>
  <c r="J118" i="1"/>
  <c r="Q118" i="1" s="1"/>
  <c r="J119" i="1"/>
  <c r="Q119" i="1" s="1"/>
  <c r="J120" i="1"/>
  <c r="Q120" i="1" s="1"/>
  <c r="J121" i="1"/>
  <c r="J122" i="1"/>
  <c r="Q122" i="1" s="1"/>
  <c r="J123" i="1"/>
  <c r="Q123" i="1" s="1"/>
  <c r="J124" i="1"/>
  <c r="Q124" i="1" s="1"/>
  <c r="J125" i="1"/>
  <c r="J126" i="1"/>
  <c r="Q126" i="1" s="1"/>
  <c r="J127" i="1"/>
  <c r="Q127" i="1" s="1"/>
  <c r="J128" i="1"/>
  <c r="Q128" i="1" s="1"/>
  <c r="J129" i="1"/>
  <c r="J130" i="1"/>
  <c r="Q130" i="1" s="1"/>
  <c r="J131" i="1"/>
  <c r="Q131" i="1" s="1"/>
  <c r="J132" i="1"/>
  <c r="Q132" i="1" s="1"/>
  <c r="J133" i="1"/>
  <c r="J134" i="1"/>
  <c r="Q134" i="1" s="1"/>
  <c r="J135" i="1"/>
  <c r="Q135" i="1" s="1"/>
  <c r="J136" i="1"/>
  <c r="Q136" i="1" s="1"/>
  <c r="J137" i="1"/>
  <c r="J138" i="1"/>
  <c r="Q138" i="1" s="1"/>
  <c r="J139" i="1"/>
  <c r="Q139" i="1" s="1"/>
  <c r="J140" i="1"/>
  <c r="Q140" i="1" s="1"/>
  <c r="J141" i="1"/>
  <c r="J142" i="1"/>
  <c r="Q142" i="1" s="1"/>
  <c r="J143" i="1"/>
  <c r="Q143" i="1" s="1"/>
  <c r="J144" i="1"/>
  <c r="Q144" i="1" s="1"/>
  <c r="J145" i="1"/>
  <c r="J146" i="1"/>
  <c r="Q146" i="1" s="1"/>
  <c r="J147" i="1"/>
  <c r="Q147" i="1" s="1"/>
  <c r="J148" i="1"/>
  <c r="Q148" i="1" s="1"/>
  <c r="J12" i="1"/>
  <c r="J149" i="1" s="1"/>
  <c r="I91" i="1"/>
  <c r="R91" i="1" s="1"/>
  <c r="I106" i="1"/>
  <c r="P106" i="1" s="1"/>
  <c r="I127" i="1"/>
  <c r="I146" i="1"/>
  <c r="P146" i="1" s="1"/>
  <c r="I141" i="1"/>
  <c r="R141" i="1" s="1"/>
  <c r="I145" i="1"/>
  <c r="R145" i="1" s="1"/>
  <c r="I142" i="1"/>
  <c r="R142" i="1" s="1"/>
  <c r="I140" i="1"/>
  <c r="I135" i="1"/>
  <c r="R135" i="1" s="1"/>
  <c r="I122" i="1"/>
  <c r="R122" i="1" s="1"/>
  <c r="I118" i="1"/>
  <c r="P118" i="1" s="1"/>
  <c r="I116" i="1"/>
  <c r="I111" i="1"/>
  <c r="R111" i="1" s="1"/>
  <c r="I108" i="1"/>
  <c r="I99" i="1"/>
  <c r="R99" i="1" s="1"/>
  <c r="I92" i="1"/>
  <c r="I88" i="1"/>
  <c r="R88" i="1" s="1"/>
  <c r="I82" i="1"/>
  <c r="P82" i="1" s="1"/>
  <c r="I77" i="1"/>
  <c r="P77" i="1" s="1"/>
  <c r="I75" i="1"/>
  <c r="O75" i="1" s="1"/>
  <c r="I74" i="1"/>
  <c r="R74" i="1" s="1"/>
  <c r="I72" i="1"/>
  <c r="I70" i="1"/>
  <c r="R70" i="1" s="1"/>
  <c r="I69" i="1"/>
  <c r="O69" i="1" s="1"/>
  <c r="I61" i="1"/>
  <c r="R61" i="1" s="1"/>
  <c r="I59" i="1"/>
  <c r="R59" i="1" s="1"/>
  <c r="I58" i="1"/>
  <c r="P58" i="1" s="1"/>
  <c r="I55" i="1"/>
  <c r="R55" i="1" s="1"/>
  <c r="I52" i="1"/>
  <c r="R52" i="1" s="1"/>
  <c r="I51" i="1"/>
  <c r="R51" i="1" s="1"/>
  <c r="I50" i="1"/>
  <c r="P50" i="1" s="1"/>
  <c r="I48" i="1"/>
  <c r="I45" i="1"/>
  <c r="R45" i="1" s="1"/>
  <c r="I39" i="1"/>
  <c r="R39" i="1" s="1"/>
  <c r="I38" i="1"/>
  <c r="P38" i="1" s="1"/>
  <c r="I37" i="1"/>
  <c r="I36" i="1"/>
  <c r="O36" i="1" s="1"/>
  <c r="I35" i="1"/>
  <c r="O35" i="1" s="1"/>
  <c r="I27" i="1"/>
  <c r="P27" i="1" s="1"/>
  <c r="I26" i="1"/>
  <c r="P26" i="1" s="1"/>
  <c r="I25" i="1"/>
  <c r="R25" i="1" s="1"/>
  <c r="I24" i="1"/>
  <c r="I23" i="1"/>
  <c r="R23" i="1" s="1"/>
  <c r="I22" i="1"/>
  <c r="P22" i="1" s="1"/>
  <c r="I21" i="1"/>
  <c r="R21" i="1" s="1"/>
  <c r="I20" i="1"/>
  <c r="I19" i="1"/>
  <c r="O19" i="1" s="1"/>
  <c r="I17" i="1"/>
  <c r="I16" i="1"/>
  <c r="R16" i="1" s="1"/>
  <c r="I15" i="1"/>
  <c r="R15" i="1" s="1"/>
  <c r="I14" i="1"/>
  <c r="P14" i="1" s="1"/>
  <c r="I18" i="1"/>
  <c r="P18" i="1" s="1"/>
  <c r="I28" i="1"/>
  <c r="O28" i="1" s="1"/>
  <c r="I29" i="1"/>
  <c r="R29" i="1" s="1"/>
  <c r="I30" i="1"/>
  <c r="R30" i="1" s="1"/>
  <c r="I31" i="1"/>
  <c r="O31" i="1" s="1"/>
  <c r="I32" i="1"/>
  <c r="O32" i="1" s="1"/>
  <c r="I33" i="1"/>
  <c r="R33" i="1" s="1"/>
  <c r="I34" i="1"/>
  <c r="R34" i="1" s="1"/>
  <c r="I40" i="1"/>
  <c r="I41" i="1"/>
  <c r="P41" i="1" s="1"/>
  <c r="I42" i="1"/>
  <c r="P42" i="1" s="1"/>
  <c r="I43" i="1"/>
  <c r="R43" i="1" s="1"/>
  <c r="I44" i="1"/>
  <c r="I46" i="1"/>
  <c r="P46" i="1" s="1"/>
  <c r="I47" i="1"/>
  <c r="R47" i="1" s="1"/>
  <c r="I49" i="1"/>
  <c r="P49" i="1" s="1"/>
  <c r="I53" i="1"/>
  <c r="O53" i="1" s="1"/>
  <c r="I54" i="1"/>
  <c r="P54" i="1" s="1"/>
  <c r="I56" i="1"/>
  <c r="I57" i="1"/>
  <c r="P57" i="1" s="1"/>
  <c r="I60" i="1"/>
  <c r="I62" i="1"/>
  <c r="P62" i="1" s="1"/>
  <c r="I63" i="1"/>
  <c r="O63" i="1" s="1"/>
  <c r="I64" i="1"/>
  <c r="I65" i="1"/>
  <c r="I66" i="1"/>
  <c r="P66" i="1" s="1"/>
  <c r="I67" i="1"/>
  <c r="O67" i="1" s="1"/>
  <c r="I68" i="1"/>
  <c r="I71" i="1"/>
  <c r="O71" i="1" s="1"/>
  <c r="I73" i="1"/>
  <c r="R73" i="1" s="1"/>
  <c r="I76" i="1"/>
  <c r="I78" i="1"/>
  <c r="P78" i="1" s="1"/>
  <c r="I79" i="1"/>
  <c r="R79" i="1" s="1"/>
  <c r="I80" i="1"/>
  <c r="O80" i="1" s="1"/>
  <c r="I81" i="1"/>
  <c r="P81" i="1" s="1"/>
  <c r="I83" i="1"/>
  <c r="R83" i="1" s="1"/>
  <c r="I84" i="1"/>
  <c r="I85" i="1"/>
  <c r="O85" i="1" s="1"/>
  <c r="I86" i="1"/>
  <c r="P86" i="1" s="1"/>
  <c r="I87" i="1"/>
  <c r="R87" i="1" s="1"/>
  <c r="I89" i="1"/>
  <c r="O89" i="1" s="1"/>
  <c r="I90" i="1"/>
  <c r="P90" i="1" s="1"/>
  <c r="I93" i="1"/>
  <c r="P93" i="1" s="1"/>
  <c r="I94" i="1"/>
  <c r="P94" i="1" s="1"/>
  <c r="I95" i="1"/>
  <c r="R95" i="1" s="1"/>
  <c r="I96" i="1"/>
  <c r="R96" i="1" s="1"/>
  <c r="I97" i="1"/>
  <c r="P97" i="1" s="1"/>
  <c r="I98" i="1"/>
  <c r="P98" i="1" s="1"/>
  <c r="I100" i="1"/>
  <c r="I101" i="1"/>
  <c r="P101" i="1" s="1"/>
  <c r="I102" i="1"/>
  <c r="P102" i="1" s="1"/>
  <c r="I103" i="1"/>
  <c r="R103" i="1" s="1"/>
  <c r="I104" i="1"/>
  <c r="I105" i="1"/>
  <c r="R105" i="1" s="1"/>
  <c r="I107" i="1"/>
  <c r="O107" i="1" s="1"/>
  <c r="I109" i="1"/>
  <c r="I110" i="1"/>
  <c r="P110" i="1" s="1"/>
  <c r="I112" i="1"/>
  <c r="O112" i="1" s="1"/>
  <c r="I113" i="1"/>
  <c r="R113" i="1" s="1"/>
  <c r="I114" i="1"/>
  <c r="P114" i="1" s="1"/>
  <c r="I115" i="1"/>
  <c r="O115" i="1" s="1"/>
  <c r="I117" i="1"/>
  <c r="R117" i="1" s="1"/>
  <c r="I119" i="1"/>
  <c r="O119" i="1" s="1"/>
  <c r="I120" i="1"/>
  <c r="I121" i="1"/>
  <c r="O121" i="1" s="1"/>
  <c r="I123" i="1"/>
  <c r="R123" i="1" s="1"/>
  <c r="I124" i="1"/>
  <c r="I125" i="1"/>
  <c r="I126" i="1"/>
  <c r="R126" i="1" s="1"/>
  <c r="I128" i="1"/>
  <c r="O128" i="1" s="1"/>
  <c r="I129" i="1"/>
  <c r="R129" i="1" s="1"/>
  <c r="I130" i="1"/>
  <c r="R130" i="1" s="1"/>
  <c r="I131" i="1"/>
  <c r="O131" i="1" s="1"/>
  <c r="I132" i="1"/>
  <c r="O132" i="1" s="1"/>
  <c r="I133" i="1"/>
  <c r="R133" i="1" s="1"/>
  <c r="I134" i="1"/>
  <c r="R134" i="1" s="1"/>
  <c r="I136" i="1"/>
  <c r="I137" i="1"/>
  <c r="O137" i="1" s="1"/>
  <c r="I138" i="1"/>
  <c r="R138" i="1" s="1"/>
  <c r="I139" i="1"/>
  <c r="R139" i="1" s="1"/>
  <c r="I143" i="1"/>
  <c r="O143" i="1" s="1"/>
  <c r="I144" i="1"/>
  <c r="O144" i="1" s="1"/>
  <c r="I147" i="1"/>
  <c r="R147" i="1" s="1"/>
  <c r="I148" i="1"/>
  <c r="I13" i="1"/>
  <c r="I12" i="1"/>
  <c r="I149" i="1" s="1"/>
  <c r="H149" i="1"/>
  <c r="R148" i="1" l="1"/>
  <c r="Q13" i="1"/>
  <c r="P43" i="1"/>
  <c r="R27" i="1"/>
  <c r="O139" i="1"/>
  <c r="O83" i="1"/>
  <c r="P139" i="1"/>
  <c r="P23" i="1"/>
  <c r="O77" i="1"/>
  <c r="P103" i="1"/>
  <c r="O109" i="1"/>
  <c r="O65" i="1"/>
  <c r="R57" i="1"/>
  <c r="O49" i="1"/>
  <c r="O37" i="1"/>
  <c r="O99" i="1"/>
  <c r="O27" i="1"/>
  <c r="P87" i="1"/>
  <c r="R49" i="1"/>
  <c r="R112" i="1"/>
  <c r="O61" i="1"/>
  <c r="O45" i="1"/>
  <c r="P137" i="1"/>
  <c r="P117" i="1"/>
  <c r="P85" i="1"/>
  <c r="P61" i="1"/>
  <c r="R137" i="1"/>
  <c r="R85" i="1"/>
  <c r="O124" i="1"/>
  <c r="O24" i="1"/>
  <c r="O72" i="1"/>
  <c r="O108" i="1"/>
  <c r="O123" i="1"/>
  <c r="P123" i="1"/>
  <c r="P105" i="1"/>
  <c r="P73" i="1"/>
  <c r="P45" i="1"/>
  <c r="P25" i="1"/>
  <c r="R101" i="1"/>
  <c r="O148" i="1"/>
  <c r="R125" i="1"/>
  <c r="O120" i="1"/>
  <c r="R109" i="1"/>
  <c r="O68" i="1"/>
  <c r="O64" i="1"/>
  <c r="O127" i="1"/>
  <c r="Q44" i="1"/>
  <c r="Q40" i="1"/>
  <c r="Q36" i="1"/>
  <c r="Q32" i="1"/>
  <c r="Q28" i="1"/>
  <c r="Q24" i="1"/>
  <c r="Q20" i="1"/>
  <c r="Q16" i="1"/>
  <c r="R114" i="1"/>
  <c r="O106" i="1"/>
  <c r="O74" i="1"/>
  <c r="O141" i="1"/>
  <c r="O125" i="1"/>
  <c r="O111" i="1"/>
  <c r="O101" i="1"/>
  <c r="O41" i="1"/>
  <c r="O23" i="1"/>
  <c r="P12" i="1"/>
  <c r="P125" i="1"/>
  <c r="P109" i="1"/>
  <c r="P99" i="1"/>
  <c r="P19" i="1"/>
  <c r="R41" i="1"/>
  <c r="R80" i="1"/>
  <c r="O105" i="1"/>
  <c r="O76" i="1"/>
  <c r="R56" i="1"/>
  <c r="R20" i="1"/>
  <c r="P13" i="1"/>
  <c r="O136" i="1"/>
  <c r="R121" i="1"/>
  <c r="O104" i="1"/>
  <c r="R100" i="1"/>
  <c r="P89" i="1"/>
  <c r="R84" i="1"/>
  <c r="R65" i="1"/>
  <c r="R60" i="1"/>
  <c r="P53" i="1"/>
  <c r="R44" i="1"/>
  <c r="R40" i="1"/>
  <c r="P17" i="1"/>
  <c r="P37" i="1"/>
  <c r="R48" i="1"/>
  <c r="R69" i="1"/>
  <c r="R92" i="1"/>
  <c r="O116" i="1"/>
  <c r="O140" i="1"/>
  <c r="Q12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O12" i="1"/>
  <c r="O135" i="1"/>
  <c r="O117" i="1"/>
  <c r="O103" i="1"/>
  <c r="O87" i="1"/>
  <c r="O73" i="1"/>
  <c r="O57" i="1"/>
  <c r="O43" i="1"/>
  <c r="O25" i="1"/>
  <c r="P135" i="1"/>
  <c r="P111" i="1"/>
  <c r="P83" i="1"/>
  <c r="P21" i="1"/>
  <c r="O145" i="1"/>
  <c r="O133" i="1"/>
  <c r="O129" i="1"/>
  <c r="O113" i="1"/>
  <c r="O97" i="1"/>
  <c r="O93" i="1"/>
  <c r="O81" i="1"/>
  <c r="O33" i="1"/>
  <c r="O29" i="1"/>
  <c r="O20" i="1"/>
  <c r="O13" i="1"/>
  <c r="P147" i="1"/>
  <c r="P143" i="1"/>
  <c r="P131" i="1"/>
  <c r="P127" i="1"/>
  <c r="P119" i="1"/>
  <c r="P115" i="1"/>
  <c r="P107" i="1"/>
  <c r="P95" i="1"/>
  <c r="P91" i="1"/>
  <c r="P79" i="1"/>
  <c r="P75" i="1"/>
  <c r="P71" i="1"/>
  <c r="P67" i="1"/>
  <c r="P63" i="1"/>
  <c r="P59" i="1"/>
  <c r="P55" i="1"/>
  <c r="P51" i="1"/>
  <c r="P47" i="1"/>
  <c r="P39" i="1"/>
  <c r="P35" i="1"/>
  <c r="P31" i="1"/>
  <c r="P15" i="1"/>
  <c r="R143" i="1"/>
  <c r="R131" i="1"/>
  <c r="R127" i="1"/>
  <c r="R119" i="1"/>
  <c r="R110" i="1"/>
  <c r="R106" i="1"/>
  <c r="R97" i="1"/>
  <c r="R93" i="1"/>
  <c r="R89" i="1"/>
  <c r="R75" i="1"/>
  <c r="R71" i="1"/>
  <c r="R67" i="1"/>
  <c r="R53" i="1"/>
  <c r="R35" i="1"/>
  <c r="R31" i="1"/>
  <c r="R22" i="1"/>
  <c r="R17" i="1"/>
  <c r="R13" i="1"/>
  <c r="O146" i="1"/>
  <c r="O142" i="1"/>
  <c r="O138" i="1"/>
  <c r="O134" i="1"/>
  <c r="O130" i="1"/>
  <c r="O126" i="1"/>
  <c r="O122" i="1"/>
  <c r="O118" i="1"/>
  <c r="O114" i="1"/>
  <c r="O110" i="1"/>
  <c r="O102" i="1"/>
  <c r="O98" i="1"/>
  <c r="O94" i="1"/>
  <c r="O90" i="1"/>
  <c r="O86" i="1"/>
  <c r="O82" i="1"/>
  <c r="O78" i="1"/>
  <c r="O70" i="1"/>
  <c r="O66" i="1"/>
  <c r="O62" i="1"/>
  <c r="O58" i="1"/>
  <c r="O54" i="1"/>
  <c r="O50" i="1"/>
  <c r="O46" i="1"/>
  <c r="O42" i="1"/>
  <c r="O38" i="1"/>
  <c r="O34" i="1"/>
  <c r="O30" i="1"/>
  <c r="O26" i="1"/>
  <c r="O21" i="1"/>
  <c r="O17" i="1"/>
  <c r="O16" i="1"/>
  <c r="P148" i="1"/>
  <c r="P144" i="1"/>
  <c r="P140" i="1"/>
  <c r="P136" i="1"/>
  <c r="P132" i="1"/>
  <c r="P128" i="1"/>
  <c r="P124" i="1"/>
  <c r="P120" i="1"/>
  <c r="P116" i="1"/>
  <c r="P112" i="1"/>
  <c r="P108" i="1"/>
  <c r="P104" i="1"/>
  <c r="P100" i="1"/>
  <c r="P96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P16" i="1"/>
  <c r="R12" i="1"/>
  <c r="R144" i="1"/>
  <c r="R140" i="1"/>
  <c r="R136" i="1"/>
  <c r="R132" i="1"/>
  <c r="R128" i="1"/>
  <c r="R124" i="1"/>
  <c r="R120" i="1"/>
  <c r="R115" i="1"/>
  <c r="R107" i="1"/>
  <c r="R98" i="1"/>
  <c r="R94" i="1"/>
  <c r="R90" i="1"/>
  <c r="R86" i="1"/>
  <c r="R81" i="1"/>
  <c r="R76" i="1"/>
  <c r="R72" i="1"/>
  <c r="R68" i="1"/>
  <c r="R62" i="1"/>
  <c r="R58" i="1"/>
  <c r="R54" i="1"/>
  <c r="R50" i="1"/>
  <c r="R46" i="1"/>
  <c r="R42" i="1"/>
  <c r="R36" i="1"/>
  <c r="R32" i="1"/>
  <c r="R28" i="1"/>
  <c r="R19" i="1"/>
  <c r="R14" i="1"/>
  <c r="O147" i="1"/>
  <c r="O95" i="1"/>
  <c r="O91" i="1"/>
  <c r="O79" i="1"/>
  <c r="O59" i="1"/>
  <c r="O55" i="1"/>
  <c r="O51" i="1"/>
  <c r="O47" i="1"/>
  <c r="O39" i="1"/>
  <c r="O22" i="1"/>
  <c r="O18" i="1"/>
  <c r="O15" i="1"/>
  <c r="P145" i="1"/>
  <c r="P141" i="1"/>
  <c r="P133" i="1"/>
  <c r="P129" i="1"/>
  <c r="P121" i="1"/>
  <c r="P113" i="1"/>
  <c r="P69" i="1"/>
  <c r="P65" i="1"/>
  <c r="P33" i="1"/>
  <c r="P29" i="1"/>
  <c r="R116" i="1"/>
  <c r="R108" i="1"/>
  <c r="R104" i="1"/>
  <c r="R78" i="1"/>
  <c r="R64" i="1"/>
  <c r="R24" i="1"/>
  <c r="O100" i="1"/>
  <c r="O96" i="1"/>
  <c r="O92" i="1"/>
  <c r="O88" i="1"/>
  <c r="O84" i="1"/>
  <c r="O60" i="1"/>
  <c r="O56" i="1"/>
  <c r="O52" i="1"/>
  <c r="O48" i="1"/>
  <c r="O44" i="1"/>
  <c r="O40" i="1"/>
  <c r="O14" i="1"/>
  <c r="P142" i="1"/>
  <c r="P138" i="1"/>
  <c r="P134" i="1"/>
  <c r="P130" i="1"/>
  <c r="P126" i="1"/>
  <c r="P122" i="1"/>
  <c r="P74" i="1"/>
  <c r="P70" i="1"/>
  <c r="P34" i="1"/>
  <c r="P30" i="1"/>
  <c r="O149" i="1" l="1"/>
  <c r="P149" i="1"/>
  <c r="Q149" i="1"/>
  <c r="R149" i="1"/>
</calcChain>
</file>

<file path=xl/sharedStrings.xml><?xml version="1.0" encoding="utf-8"?>
<sst xmlns="http://schemas.openxmlformats.org/spreadsheetml/2006/main" count="585" uniqueCount="211">
  <si>
    <t/>
  </si>
  <si>
    <t>CARLIXTO LINARES TINEO</t>
  </si>
  <si>
    <t>OBRERO (A)</t>
  </si>
  <si>
    <t>MARLENY LICELOT CONRADO ORTIZ</t>
  </si>
  <si>
    <t>ESTANISLAO ROSARIO GUILLEN</t>
  </si>
  <si>
    <t>MIGDALIA CEDANO</t>
  </si>
  <si>
    <t>SUPERVISOR (A)</t>
  </si>
  <si>
    <t>INOCENCIA TAVAREZ PAULINO</t>
  </si>
  <si>
    <t>ISABEL FERRERAS CUEVAS</t>
  </si>
  <si>
    <t>CRISTIAN MORENO MARTINEZ</t>
  </si>
  <si>
    <t>CAPATAZ</t>
  </si>
  <si>
    <t>RAMON LEONARDO DE LA CRUZ MORA</t>
  </si>
  <si>
    <t>NICOLAS FLETE FRIAS</t>
  </si>
  <si>
    <t>SANTOS TOMAS SILVERIO SILVERIO</t>
  </si>
  <si>
    <t>CARLOS DE LEON ROA</t>
  </si>
  <si>
    <t>ALBAÑIL</t>
  </si>
  <si>
    <t>MARCELINA RODRIGUEZ GUZMAN</t>
  </si>
  <si>
    <t>ROSA IDALIA MARIA ULLOA</t>
  </si>
  <si>
    <t>CONSERJE</t>
  </si>
  <si>
    <t>EUGENIO LEOPOLDO DIAZ</t>
  </si>
  <si>
    <t>RAMON ANTONIO CABRERA MARTINEZ</t>
  </si>
  <si>
    <t>FRANCISCO DEL ROSARIO REYES</t>
  </si>
  <si>
    <t>ANA MARIA DE LA CRUZ DE LA CRUZ</t>
  </si>
  <si>
    <t>WILLIS FIDEL DIAZ MEDINA</t>
  </si>
  <si>
    <t>JOSE LUIS ESCALANTE ESCALANTE</t>
  </si>
  <si>
    <t>SEGURIDAD</t>
  </si>
  <si>
    <t>ARGENIS SANTANA</t>
  </si>
  <si>
    <t>NUEVA MARLINA FELIZ</t>
  </si>
  <si>
    <t>AUXILIAR</t>
  </si>
  <si>
    <t>REGINA NEPOMUCENO ALCANTARA</t>
  </si>
  <si>
    <t>VALENTIN DE SALA OZUNA</t>
  </si>
  <si>
    <t>GOMERCINDA BAUTISTA CORTORREAL</t>
  </si>
  <si>
    <t>ANDRES MARIA ROJAS GONZALEZ</t>
  </si>
  <si>
    <t>EBANISTA</t>
  </si>
  <si>
    <t>MIRTHA PINALES DEL VILLAR</t>
  </si>
  <si>
    <t>AGUSTINA STERLING</t>
  </si>
  <si>
    <t>NESTOR CASANOVA MONTERO</t>
  </si>
  <si>
    <t>CHOFER</t>
  </si>
  <si>
    <t>LAZARO DE LA CRUZ</t>
  </si>
  <si>
    <t>VICTOR DAVID DE LA CRUZ RONDON</t>
  </si>
  <si>
    <t>JULIO ARIAS DIAZ</t>
  </si>
  <si>
    <t>JUAN CABRERA</t>
  </si>
  <si>
    <t>FAUSTO DE JESUS NEPOMUCENO</t>
  </si>
  <si>
    <t>FEDERICO ANTONIO MELO</t>
  </si>
  <si>
    <t>CRUZ MARIA AGUERO MARIA</t>
  </si>
  <si>
    <t>ROBINSON CACERES SANTOS</t>
  </si>
  <si>
    <t>RAMON SANTOS DISLA GARCIA</t>
  </si>
  <si>
    <t>RAMON DAVID CUEVAS MEDRANO</t>
  </si>
  <si>
    <t>PERLA MARIA YAPORT LIRIANO</t>
  </si>
  <si>
    <t>PEDRO MERCEDES</t>
  </si>
  <si>
    <t>LUIS NEPOMUCENO SANCHEZ</t>
  </si>
  <si>
    <t>JUAN RIVERA TRINIDAD</t>
  </si>
  <si>
    <t>YOJAIRA CRUZ GARCIA</t>
  </si>
  <si>
    <t>FRANCISCO LOPEZ SEBALLOS</t>
  </si>
  <si>
    <t>ISABEL ROSARIO</t>
  </si>
  <si>
    <t>ELPIDIO ANTONIO CABRERA</t>
  </si>
  <si>
    <t>NELSON RADHAMES SOTO SANTANA</t>
  </si>
  <si>
    <t>DESPACHADOR DE COMBUSTIBLE</t>
  </si>
  <si>
    <t>ENRIQUE CACERES NUÑEZ</t>
  </si>
  <si>
    <t>ANA ANTONIA ARAUJO BELLO</t>
  </si>
  <si>
    <t>GERALDO PIÑA</t>
  </si>
  <si>
    <t>MIGUEL ANTONIO BONILLA</t>
  </si>
  <si>
    <t>DILENIA AMPARO CASTILLO</t>
  </si>
  <si>
    <t>LAURA MIESES</t>
  </si>
  <si>
    <t>MANUEL DE JESUS ALMONTE RODRIGUEZ</t>
  </si>
  <si>
    <t>SANTA CLARA VIZCAINO ARIAS</t>
  </si>
  <si>
    <t>PORFIRIO PEGUERO CEPEDA</t>
  </si>
  <si>
    <t>NANCY ANTONIA REINOSO ORTIZ</t>
  </si>
  <si>
    <t>DOMINGA HIPOLITO CENEY</t>
  </si>
  <si>
    <t>ANGEL FRANCISCO MOREL HERNANDEZ</t>
  </si>
  <si>
    <t>JOSE LUIS ADAMES FIGUEREO</t>
  </si>
  <si>
    <t>HILCIA CABRERA SUAREZ</t>
  </si>
  <si>
    <t>ARGENTINA FELIZ MATOS</t>
  </si>
  <si>
    <t>JESUS MARIA AMARANTE APONTE</t>
  </si>
  <si>
    <t>MARCELINO CUEVAS FELIZ</t>
  </si>
  <si>
    <t>FELIPE FERNANDEZ CLEMENTE</t>
  </si>
  <si>
    <t>JEAN CARLOS SANCHEZ RUMALDO</t>
  </si>
  <si>
    <t>DIEGO MANUEL PEÑA MENDEZ</t>
  </si>
  <si>
    <t>JUAN PABLO LAUCET GERONIMO</t>
  </si>
  <si>
    <t>JAIRO DAVID PADILLA MARTINEZ</t>
  </si>
  <si>
    <t>TEURY JOSE SOLANO LARA</t>
  </si>
  <si>
    <t>JESUS DAVID DE LA CRUZ MOREL</t>
  </si>
  <si>
    <t>ANGELA MELIZ</t>
  </si>
  <si>
    <t>RAMON EMILIO POLANCO SANTOS</t>
  </si>
  <si>
    <t>SANTOS AMADOR ROSARIO</t>
  </si>
  <si>
    <t>FLOR FABIAN SALA</t>
  </si>
  <si>
    <t>DOMINGO ANTONIO NUÑEZ GONZALEZ</t>
  </si>
  <si>
    <t>MARIO PAREDES GONZALEZ</t>
  </si>
  <si>
    <t>GEORGINA PEREZ ROSARIO</t>
  </si>
  <si>
    <t>ANGEL MARIA ROMERO HERNANDEZ</t>
  </si>
  <si>
    <t>LUISA DOLORES BRITO</t>
  </si>
  <si>
    <t>MARIANELA RODRIGUEZ TINEO</t>
  </si>
  <si>
    <t>ANTONIO ROSARIO SANCHEZ SANCHEZ</t>
  </si>
  <si>
    <t>NELSON DIAZ LUIS</t>
  </si>
  <si>
    <t>BELKYS EVANGELINA ROA PEGUERO</t>
  </si>
  <si>
    <t>RAFAEL TEJADA TEJADA</t>
  </si>
  <si>
    <t>INSPECTOR (A)</t>
  </si>
  <si>
    <t>SANTO VIRGEN ESPAILLAT</t>
  </si>
  <si>
    <t>IRIS HORTENIA MOTA VASQUEZ</t>
  </si>
  <si>
    <t>KIRSIS YAHAIRA FAUSTINO MENDOZA</t>
  </si>
  <si>
    <t>ALEXANDER SANTANA</t>
  </si>
  <si>
    <t>JUAN FRANCISCO RUBIO TORRES</t>
  </si>
  <si>
    <t>WILFRIDO ANTONIO TORRES MEDINA</t>
  </si>
  <si>
    <t>AUXILIAR MANTENIMIENTO</t>
  </si>
  <si>
    <t>SEVERIANO GUZMAN GARCIA</t>
  </si>
  <si>
    <t>ALEJANDRO DIROYER ANDRICKSON</t>
  </si>
  <si>
    <t>OTILIO BAUTISTA</t>
  </si>
  <si>
    <t>JOSE MARIA MENDEZ</t>
  </si>
  <si>
    <t>MARILIN GONZALEZ CONCEPCION</t>
  </si>
  <si>
    <t>JORGE EVANGELISTA LUCIANO</t>
  </si>
  <si>
    <t>ESPIFANIO MOREL</t>
  </si>
  <si>
    <t>MADELIN VENTURA MEJIA</t>
  </si>
  <si>
    <t>UMERCIDA ARIAS PATRICIO</t>
  </si>
  <si>
    <t>ANA CUEVAS MENDEZ</t>
  </si>
  <si>
    <t>SANTIAGO KING</t>
  </si>
  <si>
    <t>ODALY MATOS</t>
  </si>
  <si>
    <t>DANIELA GONZALEZ REYES</t>
  </si>
  <si>
    <t>JACQUELINE MERCEDES ACOSTA MARTINEZ</t>
  </si>
  <si>
    <t>JEANNETTE ABAD MARTE</t>
  </si>
  <si>
    <t>WILLIAM SANTANA CHALAS</t>
  </si>
  <si>
    <t>LEONARDO PATRICIO</t>
  </si>
  <si>
    <t>ANTONIO ALCANTARA</t>
  </si>
  <si>
    <t>RAMON CHAL SANCHEZ</t>
  </si>
  <si>
    <t>FRANKLIN ALBERTO DE JESUS MARTINEZ</t>
  </si>
  <si>
    <t>PORFIRIO ALBERTO LEBRON RIVERA</t>
  </si>
  <si>
    <t>MAGDALENA NUÑEZ PASCUAL</t>
  </si>
  <si>
    <t>CARLOS JOSE MANUEL DIAZ PEÑA</t>
  </si>
  <si>
    <t>CIRILO MORILLO VICENTE</t>
  </si>
  <si>
    <t>EUGENIO ELPIDIO SIRENA MIRTIL</t>
  </si>
  <si>
    <t>BIENVENIDO LUCIANO CABRERA</t>
  </si>
  <si>
    <t>CRISTIN MIGUELINA ORTIZ VARGAS</t>
  </si>
  <si>
    <t>FLORINDA FRIAS ARIAS</t>
  </si>
  <si>
    <t>MIGUEL ANGEL PEREZ CUEVAS</t>
  </si>
  <si>
    <t>SUSANO ROSARIO GONZALEZ</t>
  </si>
  <si>
    <t>ROBERTO HERNANDEZ HERNANDEZ</t>
  </si>
  <si>
    <t>DANIS JOSE SOSA DE LA ROSA</t>
  </si>
  <si>
    <t>JULIO PRENSA</t>
  </si>
  <si>
    <t>MARGARITA TRINIDAD</t>
  </si>
  <si>
    <t>PRIMITIVO HENRIQUEZ</t>
  </si>
  <si>
    <t>CESARIO DIAZ</t>
  </si>
  <si>
    <t>CLAUDIO ERNESTO GALARZA PEREZ</t>
  </si>
  <si>
    <t>BASILIO RODRIGUEZ MARTE</t>
  </si>
  <si>
    <t>GILBERTO POLANCO BURGOS</t>
  </si>
  <si>
    <t>SANTO GALVA SOLANO</t>
  </si>
  <si>
    <t>AYUDANTE</t>
  </si>
  <si>
    <t>ANDRES ULLOA RODRIGUEZ</t>
  </si>
  <si>
    <t>ANTONIO AMANCIO</t>
  </si>
  <si>
    <t>INGRID GISSELL FRIAS GERONIMO</t>
  </si>
  <si>
    <t>WILLIAM FRANCISCO</t>
  </si>
  <si>
    <t>TOTAL GENERAL</t>
  </si>
  <si>
    <t>NOMBRE</t>
  </si>
  <si>
    <t>DEPARTAMENTOS</t>
  </si>
  <si>
    <t>CARGOS</t>
  </si>
  <si>
    <t>STATUS</t>
  </si>
  <si>
    <t>SUELDO</t>
  </si>
  <si>
    <t>AYUDANTE DE PLOM.</t>
  </si>
  <si>
    <t>JORGE AQUILES ALBURQUERQUE SANT.</t>
  </si>
  <si>
    <t>WASTENIO EVANGELISTA MARTINEZ D/L.</t>
  </si>
  <si>
    <t>JORNALES</t>
  </si>
  <si>
    <t>DIVISION DE MANTENIMIENTO</t>
  </si>
  <si>
    <t>SECCION DE PRODUCCION</t>
  </si>
  <si>
    <t>DIVISION  DE MANTENIMIENTO</t>
  </si>
  <si>
    <t>DIVISION DE PRODUCCION</t>
  </si>
  <si>
    <t>SECCION ALMACEN Y SUMINISTRO</t>
  </si>
  <si>
    <t>DIVION DE MANTENIMIENTO</t>
  </si>
  <si>
    <t>GESTION SOCIAL</t>
  </si>
  <si>
    <t>DIVISION REGIONAL NORTE SANTIAGO.</t>
  </si>
  <si>
    <t>SERVICIOS GENERALES</t>
  </si>
  <si>
    <t>DIVISION REGIONAL VILLA JARAGUA</t>
  </si>
  <si>
    <t>SECCION SEGURIDAD</t>
  </si>
  <si>
    <t>RECEPCION</t>
  </si>
  <si>
    <t>INGENIERIA Y ALBAÑILERIA</t>
  </si>
  <si>
    <t>DIVISION REGIONAL ALTAMIRA</t>
  </si>
  <si>
    <t>SECCION DE TRANSPORTACION</t>
  </si>
  <si>
    <t>DIVISION REGIONAL LA VEGA</t>
  </si>
  <si>
    <t>SECCION DE SEGURIDAD</t>
  </si>
  <si>
    <t>DIVISION REGIONAL SAN FRANC.</t>
  </si>
  <si>
    <t>SECCION DE ALMACEN Y SUMINIS.</t>
  </si>
  <si>
    <t xml:space="preserve">DIVISION REGIONAL NORTE </t>
  </si>
  <si>
    <t>SECCION TRANSPORTACION</t>
  </si>
  <si>
    <t>DIVISION GENERAL</t>
  </si>
  <si>
    <t>DIVISION GENE NORTE SANTIAGO</t>
  </si>
  <si>
    <t>TOTAL EMPLEDOS (137)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</si>
  <si>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</si>
  <si>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Riesgos Laborales</t>
  </si>
  <si>
    <t>Registro Dependiente</t>
  </si>
  <si>
    <t>Subtotal TSS</t>
  </si>
  <si>
    <t xml:space="preserve">                            Total Retenciones y Aportes</t>
  </si>
  <si>
    <t>1S/R (Ley -92)(1-%)</t>
  </si>
  <si>
    <t xml:space="preserve">Seguro Savica </t>
  </si>
  <si>
    <t xml:space="preserve">Empleado 2.87%   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</si>
  <si>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</si>
  <si>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</si>
  <si>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</si>
  <si>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Adicionales (4')</t>
  </si>
  <si>
    <t xml:space="preserve">          Aporte Patronal</t>
  </si>
  <si>
    <t>Sueldo Nexto( RD$)</t>
  </si>
  <si>
    <t>Sub-Cuenta No. 2.1.1.2.06</t>
  </si>
  <si>
    <t xml:space="preserve">  Patronal (7.10%)</t>
  </si>
  <si>
    <t>(Seguro Salud (10.53) (3`)</t>
  </si>
  <si>
    <t>Deduccion Empleado</t>
  </si>
  <si>
    <t>Seguro de Pension (9.97%)</t>
  </si>
  <si>
    <t xml:space="preserve"> NOMINA PERSONAL JORNALES  ABRIL 2018</t>
  </si>
  <si>
    <t xml:space="preserve">Ana Castillo </t>
  </si>
  <si>
    <t>Encargada de nomina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</si>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</sst>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b/>
      <sz val="11"/>
      <color theme="1"/>
      <name val="Andalus"/>
      <family val="1"/>
    </font>
    <font>
      <sz val="11"/>
      <color theme="1"/>
      <name val="Andalus"/>
      <family val="1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color theme="1"/>
      <name val="Andalus"/>
      <family val="1"/>
    </font>
    <font>
      <b/>
      <sz val="14"/>
      <color theme="1"/>
      <name val="Batang"/>
      <family val="1"/>
    </font>
    <font>
      <b/>
      <sz val="13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8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5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Fill="1" applyBorder="1"/>
    <xf numFmtId="4" fontId="0" fillId="0" borderId="1" xfId="0" applyNumberFormat="1" applyBorder="1"/>
    <xf numFmtId="0" fontId="0" fillId="0" borderId="5" xfId="0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6" xfId="0" applyBorder="1"/>
    <xf numFmtId="4" fontId="1" fillId="0" borderId="1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2" xfId="0" applyFill="1" applyBorder="1"/>
    <xf numFmtId="0" fontId="0" fillId="0" borderId="1" xfId="0" applyFill="1" applyBorder="1" applyAlignment="1"/>
    <xf numFmtId="0" fontId="0" fillId="0" borderId="1" xfId="0" applyFill="1" applyBorder="1"/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9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7" fillId="0" borderId="1" xfId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vertical="center" wrapText="1"/>
    </xf>
    <xf numFmtId="0" fontId="8" fillId="0" borderId="0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2" xfId="0" applyFont="1" applyBorder="1"/>
    <xf numFmtId="0" fontId="1" fillId="0" borderId="8" xfId="0" applyFont="1" applyBorder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0</xdr:rowOff>
    </xdr:from>
    <xdr:to>
      <xdr:col>3</xdr:col>
      <xdr:colOff>476250</xdr:colOff>
      <xdr:row>4</xdr:row>
      <xdr:rowOff>450850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0"/>
          <a:ext cx="4968875" cy="183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3"/>
  <sheetViews>
    <sheetView tabSelected="1" topLeftCell="B1" zoomScale="60" zoomScaleNormal="60" workbookViewId="0">
      <selection activeCell="C177" sqref="C177"/>
    </sheetView>
  </sheetViews>
  <sheetFormatPr baseColWidth="10" defaultRowHeight="15"/>
  <cols>
    <col min="1" max="1" width="4.7109375" customWidth="1"/>
    <col min="2" max="2" width="35" customWidth="1"/>
    <col min="3" max="3" width="35.5703125" customWidth="1"/>
    <col min="4" max="4" width="15" customWidth="1"/>
    <col min="5" max="5" width="10.140625" customWidth="1"/>
    <col min="6" max="6" width="15.42578125" customWidth="1"/>
    <col min="7" max="7" width="15.140625" customWidth="1"/>
    <col min="8" max="8" width="12.7109375" style="21" customWidth="1"/>
    <col min="9" max="9" width="15.42578125" customWidth="1"/>
    <col min="10" max="10" width="16" customWidth="1"/>
    <col min="11" max="12" width="14.140625" customWidth="1"/>
    <col min="13" max="13" width="17.42578125" customWidth="1"/>
    <col min="14" max="14" width="12.7109375" customWidth="1"/>
    <col min="15" max="15" width="18" bestFit="1" customWidth="1"/>
    <col min="16" max="16" width="15.5703125" customWidth="1"/>
    <col min="17" max="17" width="13.7109375" customWidth="1"/>
    <col min="18" max="18" width="18.5703125" customWidth="1"/>
    <col min="19" max="19" width="16.42578125" customWidth="1"/>
  </cols>
  <sheetData>
    <row r="2" spans="1:19" ht="22.5">
      <c r="D2" s="2"/>
      <c r="H2" s="2"/>
    </row>
    <row r="3" spans="1:19" ht="22.5">
      <c r="D3" s="3"/>
      <c r="H3" s="2"/>
      <c r="Q3" s="21"/>
    </row>
    <row r="4" spans="1:19" ht="28.5">
      <c r="I4" s="55"/>
    </row>
    <row r="5" spans="1:19" ht="33">
      <c r="B5" s="4"/>
      <c r="C5" s="4"/>
      <c r="D5" s="4"/>
      <c r="E5" s="4"/>
      <c r="F5" s="56" t="s">
        <v>202</v>
      </c>
      <c r="Q5" s="1"/>
    </row>
    <row r="6" spans="1:19">
      <c r="A6" s="20"/>
    </row>
    <row r="7" spans="1:19">
      <c r="B7" t="s">
        <v>0</v>
      </c>
      <c r="C7" t="s">
        <v>0</v>
      </c>
    </row>
    <row r="8" spans="1:19">
      <c r="A8" s="5"/>
      <c r="B8" s="16"/>
      <c r="C8" s="16"/>
      <c r="D8" s="16"/>
      <c r="E8" s="16"/>
      <c r="F8" s="17"/>
      <c r="G8" s="5"/>
      <c r="H8" s="22"/>
      <c r="I8" s="6"/>
      <c r="J8" s="7"/>
      <c r="K8" s="8"/>
      <c r="L8" s="8"/>
      <c r="M8" s="7" t="s">
        <v>183</v>
      </c>
      <c r="N8" s="7"/>
      <c r="O8" s="8"/>
      <c r="P8" s="7"/>
      <c r="Q8" s="7"/>
      <c r="R8" s="9"/>
      <c r="S8" s="9"/>
    </row>
    <row r="9" spans="1:19" ht="30">
      <c r="A9" s="5"/>
      <c r="B9" s="16"/>
      <c r="C9" s="16"/>
      <c r="D9" s="16"/>
      <c r="E9" s="16"/>
      <c r="F9" s="17"/>
      <c r="G9" s="10"/>
      <c r="H9" s="23"/>
      <c r="I9" s="66" t="s">
        <v>201</v>
      </c>
      <c r="J9" s="67"/>
      <c r="K9" s="48" t="s">
        <v>184</v>
      </c>
      <c r="L9" s="66" t="s">
        <v>199</v>
      </c>
      <c r="M9" s="67"/>
      <c r="N9" s="54" t="s">
        <v>185</v>
      </c>
      <c r="O9" s="12" t="s">
        <v>186</v>
      </c>
      <c r="P9" s="11" t="s">
        <v>187</v>
      </c>
      <c r="Q9" s="7"/>
      <c r="R9" s="5"/>
      <c r="S9" s="5"/>
    </row>
    <row r="10" spans="1:19" ht="30">
      <c r="A10" s="5"/>
      <c r="B10" s="44" t="s">
        <v>150</v>
      </c>
      <c r="C10" s="44" t="s">
        <v>151</v>
      </c>
      <c r="D10" s="44" t="s">
        <v>152</v>
      </c>
      <c r="E10" s="44" t="s">
        <v>153</v>
      </c>
      <c r="F10" s="45" t="s">
        <v>154</v>
      </c>
      <c r="G10" s="46" t="s">
        <v>188</v>
      </c>
      <c r="H10" s="47" t="s">
        <v>189</v>
      </c>
      <c r="I10" s="48" t="s">
        <v>190</v>
      </c>
      <c r="J10" s="48" t="s">
        <v>198</v>
      </c>
      <c r="K10" s="49" t="s">
        <v>191</v>
      </c>
      <c r="L10" s="50" t="s">
        <v>192</v>
      </c>
      <c r="M10" s="51" t="s">
        <v>193</v>
      </c>
      <c r="N10" s="47" t="s">
        <v>194</v>
      </c>
      <c r="O10" s="52"/>
      <c r="P10" s="47" t="s">
        <v>200</v>
      </c>
      <c r="Q10" s="50" t="s">
        <v>195</v>
      </c>
      <c r="R10" s="50" t="s">
        <v>196</v>
      </c>
      <c r="S10" s="50" t="s">
        <v>197</v>
      </c>
    </row>
    <row r="11" spans="1:19">
      <c r="A11" s="5"/>
      <c r="B11" s="16"/>
      <c r="C11" s="16"/>
      <c r="D11" s="16"/>
      <c r="E11" s="16"/>
      <c r="F11" s="17"/>
      <c r="G11" s="5"/>
      <c r="H11" s="24"/>
      <c r="I11" s="14"/>
      <c r="J11" s="5"/>
      <c r="K11" s="18"/>
      <c r="L11" s="8"/>
      <c r="M11" s="5"/>
      <c r="N11" s="7"/>
      <c r="O11" s="5"/>
      <c r="P11" s="6"/>
      <c r="Q11" s="6"/>
      <c r="R11" s="5"/>
      <c r="S11" s="5"/>
    </row>
    <row r="12" spans="1:19">
      <c r="A12" s="5">
        <v>1</v>
      </c>
      <c r="B12" s="5" t="s">
        <v>1</v>
      </c>
      <c r="C12" s="15" t="s">
        <v>159</v>
      </c>
      <c r="D12" s="5" t="s">
        <v>2</v>
      </c>
      <c r="E12" s="5" t="s">
        <v>158</v>
      </c>
      <c r="F12" s="25">
        <v>7617.5</v>
      </c>
      <c r="G12" s="26">
        <v>0</v>
      </c>
      <c r="H12" s="27">
        <v>25</v>
      </c>
      <c r="I12" s="28">
        <f>F12*2.87%</f>
        <v>218.62225000000001</v>
      </c>
      <c r="J12" s="28">
        <f>F12*7.1%</f>
        <v>540.84249999999997</v>
      </c>
      <c r="K12" s="25">
        <f>F12*1.3%</f>
        <v>99.027500000000003</v>
      </c>
      <c r="L12" s="29">
        <f>F12*3.04%</f>
        <v>231.572</v>
      </c>
      <c r="M12" s="30">
        <f>F12*7.09%</f>
        <v>540.08075000000008</v>
      </c>
      <c r="N12" s="31"/>
      <c r="O12" s="32">
        <f>I12+L12</f>
        <v>450.19425000000001</v>
      </c>
      <c r="P12" s="32">
        <f>H12+I12+L12</f>
        <v>475.19425000000001</v>
      </c>
      <c r="Q12" s="53">
        <f>J12+M12</f>
        <v>1080.9232500000001</v>
      </c>
      <c r="R12" s="33">
        <f>F12-H12-I12-L12</f>
        <v>7142.3057499999995</v>
      </c>
      <c r="S12" s="9"/>
    </row>
    <row r="13" spans="1:19">
      <c r="A13" s="5">
        <v>2</v>
      </c>
      <c r="B13" s="5" t="s">
        <v>3</v>
      </c>
      <c r="C13" s="15" t="s">
        <v>160</v>
      </c>
      <c r="D13" s="5" t="s">
        <v>2</v>
      </c>
      <c r="E13" s="5" t="s">
        <v>158</v>
      </c>
      <c r="F13" s="25">
        <v>7617.5</v>
      </c>
      <c r="G13" s="34">
        <v>0</v>
      </c>
      <c r="H13" s="27">
        <v>25</v>
      </c>
      <c r="I13" s="28">
        <f t="shared" ref="I13" si="0">F13*2.87%</f>
        <v>218.62225000000001</v>
      </c>
      <c r="J13" s="28">
        <f t="shared" ref="J13:J76" si="1">F13*7.1%</f>
        <v>540.84249999999997</v>
      </c>
      <c r="K13" s="25">
        <f t="shared" ref="K13:K76" si="2">F13*1.3%</f>
        <v>99.027500000000003</v>
      </c>
      <c r="L13" s="29">
        <f t="shared" ref="L13:L76" si="3">F13*3.04%</f>
        <v>231.572</v>
      </c>
      <c r="M13" s="30">
        <f t="shared" ref="M13:M76" si="4">F13*7.09%</f>
        <v>540.08075000000008</v>
      </c>
      <c r="N13" s="35"/>
      <c r="O13" s="32">
        <f t="shared" ref="O13:O76" si="5">I13+L13</f>
        <v>450.19425000000001</v>
      </c>
      <c r="P13" s="32">
        <f t="shared" ref="P13:P76" si="6">H13+I13+L13</f>
        <v>475.19425000000001</v>
      </c>
      <c r="Q13" s="53">
        <f>J13+M13</f>
        <v>1080.9232500000001</v>
      </c>
      <c r="R13" s="33">
        <f t="shared" ref="R13:R76" si="7">F13-H13-I13-L13</f>
        <v>7142.3057499999995</v>
      </c>
      <c r="S13" s="5"/>
    </row>
    <row r="14" spans="1:19">
      <c r="A14" s="5">
        <v>3</v>
      </c>
      <c r="B14" s="5" t="s">
        <v>4</v>
      </c>
      <c r="C14" s="15" t="s">
        <v>161</v>
      </c>
      <c r="D14" s="5" t="s">
        <v>2</v>
      </c>
      <c r="E14" s="5" t="s">
        <v>158</v>
      </c>
      <c r="F14" s="25">
        <v>5617.5</v>
      </c>
      <c r="G14" s="34">
        <v>0</v>
      </c>
      <c r="H14" s="36">
        <v>25</v>
      </c>
      <c r="I14" s="37">
        <f>F14*2.87%</f>
        <v>161.22225</v>
      </c>
      <c r="J14" s="28">
        <f t="shared" si="1"/>
        <v>398.84249999999997</v>
      </c>
      <c r="K14" s="25">
        <f t="shared" si="2"/>
        <v>73.027500000000003</v>
      </c>
      <c r="L14" s="29">
        <f t="shared" si="3"/>
        <v>170.77199999999999</v>
      </c>
      <c r="M14" s="30">
        <f t="shared" si="4"/>
        <v>398.28075000000001</v>
      </c>
      <c r="N14" s="38"/>
      <c r="O14" s="32">
        <f>I14+L14</f>
        <v>331.99424999999997</v>
      </c>
      <c r="P14" s="32">
        <f t="shared" si="6"/>
        <v>356.99424999999997</v>
      </c>
      <c r="Q14" s="53">
        <f>J14+M14</f>
        <v>797.12324999999998</v>
      </c>
      <c r="R14" s="33">
        <f t="shared" si="7"/>
        <v>5260.5057500000003</v>
      </c>
      <c r="S14" s="9"/>
    </row>
    <row r="15" spans="1:19">
      <c r="A15" s="5">
        <v>4</v>
      </c>
      <c r="B15" s="5" t="s">
        <v>5</v>
      </c>
      <c r="C15" s="15" t="s">
        <v>159</v>
      </c>
      <c r="D15" s="5" t="s">
        <v>6</v>
      </c>
      <c r="E15" s="5" t="s">
        <v>158</v>
      </c>
      <c r="F15" s="25">
        <v>10000</v>
      </c>
      <c r="G15" s="34">
        <v>0</v>
      </c>
      <c r="H15" s="27">
        <v>25</v>
      </c>
      <c r="I15" s="25">
        <f>F15*2.87%</f>
        <v>287</v>
      </c>
      <c r="J15" s="28">
        <f t="shared" si="1"/>
        <v>709.99999999999989</v>
      </c>
      <c r="K15" s="25">
        <f t="shared" si="2"/>
        <v>130</v>
      </c>
      <c r="L15" s="29">
        <f t="shared" si="3"/>
        <v>304</v>
      </c>
      <c r="M15" s="30">
        <f t="shared" si="4"/>
        <v>709</v>
      </c>
      <c r="N15" s="39"/>
      <c r="O15" s="32">
        <f>I15+L15</f>
        <v>591</v>
      </c>
      <c r="P15" s="32">
        <f t="shared" si="6"/>
        <v>616</v>
      </c>
      <c r="Q15" s="53">
        <f>J15+M15</f>
        <v>1419</v>
      </c>
      <c r="R15" s="33">
        <f t="shared" si="7"/>
        <v>9384</v>
      </c>
      <c r="S15" s="5"/>
    </row>
    <row r="16" spans="1:19">
      <c r="A16" s="5">
        <v>5</v>
      </c>
      <c r="B16" s="5" t="s">
        <v>7</v>
      </c>
      <c r="C16" s="15" t="s">
        <v>162</v>
      </c>
      <c r="D16" s="5" t="s">
        <v>2</v>
      </c>
      <c r="E16" s="5" t="s">
        <v>158</v>
      </c>
      <c r="F16" s="25">
        <v>8117.5</v>
      </c>
      <c r="G16" s="34">
        <v>0</v>
      </c>
      <c r="H16" s="27">
        <v>25</v>
      </c>
      <c r="I16" s="25">
        <f>F16*2.87%</f>
        <v>232.97225</v>
      </c>
      <c r="J16" s="28">
        <f t="shared" si="1"/>
        <v>576.34249999999997</v>
      </c>
      <c r="K16" s="25">
        <f t="shared" si="2"/>
        <v>105.5275</v>
      </c>
      <c r="L16" s="29">
        <f t="shared" si="3"/>
        <v>246.77199999999999</v>
      </c>
      <c r="M16" s="30">
        <f t="shared" si="4"/>
        <v>575.53075000000001</v>
      </c>
      <c r="N16" s="40"/>
      <c r="O16" s="32">
        <f>I16+L16</f>
        <v>479.74424999999997</v>
      </c>
      <c r="P16" s="32">
        <f t="shared" si="6"/>
        <v>504.74425000000002</v>
      </c>
      <c r="Q16" s="53">
        <f>J16+M16</f>
        <v>1151.8732500000001</v>
      </c>
      <c r="R16" s="33">
        <f t="shared" si="7"/>
        <v>7612.7557500000003</v>
      </c>
      <c r="S16" s="5"/>
    </row>
    <row r="17" spans="1:19">
      <c r="A17" s="5">
        <v>6</v>
      </c>
      <c r="B17" s="5" t="s">
        <v>8</v>
      </c>
      <c r="C17" s="15" t="s">
        <v>159</v>
      </c>
      <c r="D17" s="5" t="s">
        <v>2</v>
      </c>
      <c r="E17" s="5" t="s">
        <v>158</v>
      </c>
      <c r="F17" s="25">
        <v>8766.16</v>
      </c>
      <c r="G17" s="34">
        <v>0</v>
      </c>
      <c r="H17" s="27">
        <v>25</v>
      </c>
      <c r="I17" s="25">
        <f>F17*2.87%</f>
        <v>251.58879199999998</v>
      </c>
      <c r="J17" s="28">
        <f t="shared" si="1"/>
        <v>622.39735999999994</v>
      </c>
      <c r="K17" s="25">
        <f t="shared" si="2"/>
        <v>113.96008</v>
      </c>
      <c r="L17" s="29">
        <f t="shared" si="3"/>
        <v>266.491264</v>
      </c>
      <c r="M17" s="30">
        <f t="shared" si="4"/>
        <v>621.52074400000004</v>
      </c>
      <c r="N17" s="40"/>
      <c r="O17" s="32">
        <f t="shared" si="5"/>
        <v>518.08005600000001</v>
      </c>
      <c r="P17" s="32">
        <f t="shared" si="6"/>
        <v>543.08005600000001</v>
      </c>
      <c r="Q17" s="53">
        <f t="shared" ref="Q17:Q80" si="8">J17+M17</f>
        <v>1243.9181039999999</v>
      </c>
      <c r="R17" s="33">
        <f t="shared" si="7"/>
        <v>8223.0799439999992</v>
      </c>
      <c r="S17" s="5"/>
    </row>
    <row r="18" spans="1:19">
      <c r="A18" s="5">
        <v>7</v>
      </c>
      <c r="B18" s="5" t="s">
        <v>9</v>
      </c>
      <c r="C18" s="15" t="s">
        <v>163</v>
      </c>
      <c r="D18" s="5" t="s">
        <v>10</v>
      </c>
      <c r="E18" s="5" t="s">
        <v>158</v>
      </c>
      <c r="F18" s="25">
        <v>9779.48</v>
      </c>
      <c r="G18" s="34">
        <v>0</v>
      </c>
      <c r="H18" s="27">
        <v>25</v>
      </c>
      <c r="I18" s="25">
        <f t="shared" ref="I18:I78" si="9">F18*2.87%</f>
        <v>280.67107599999997</v>
      </c>
      <c r="J18" s="28">
        <f t="shared" si="1"/>
        <v>694.34307999999987</v>
      </c>
      <c r="K18" s="25">
        <f t="shared" si="2"/>
        <v>127.13324</v>
      </c>
      <c r="L18" s="29">
        <f t="shared" si="3"/>
        <v>297.29619199999996</v>
      </c>
      <c r="M18" s="30">
        <f t="shared" si="4"/>
        <v>693.36513200000002</v>
      </c>
      <c r="N18" s="39">
        <v>1031.6199999999999</v>
      </c>
      <c r="O18" s="32">
        <f t="shared" si="5"/>
        <v>577.96726799999988</v>
      </c>
      <c r="P18" s="32">
        <f t="shared" si="6"/>
        <v>602.96726799999988</v>
      </c>
      <c r="Q18" s="53">
        <f t="shared" si="8"/>
        <v>1387.708212</v>
      </c>
      <c r="R18" s="33">
        <v>8144.89</v>
      </c>
      <c r="S18" s="5"/>
    </row>
    <row r="19" spans="1:19">
      <c r="A19" s="5">
        <v>8</v>
      </c>
      <c r="B19" s="5" t="s">
        <v>11</v>
      </c>
      <c r="C19" s="15" t="s">
        <v>159</v>
      </c>
      <c r="D19" s="5" t="s">
        <v>155</v>
      </c>
      <c r="E19" s="5" t="s">
        <v>158</v>
      </c>
      <c r="F19" s="25">
        <v>11000</v>
      </c>
      <c r="G19" s="34">
        <v>0</v>
      </c>
      <c r="H19" s="27">
        <v>25</v>
      </c>
      <c r="I19" s="25">
        <f t="shared" ref="I19:I27" si="10">F19*2.87%</f>
        <v>315.7</v>
      </c>
      <c r="J19" s="28">
        <f t="shared" si="1"/>
        <v>780.99999999999989</v>
      </c>
      <c r="K19" s="25">
        <f t="shared" si="2"/>
        <v>143</v>
      </c>
      <c r="L19" s="29">
        <f t="shared" si="3"/>
        <v>334.4</v>
      </c>
      <c r="M19" s="30">
        <f t="shared" si="4"/>
        <v>779.90000000000009</v>
      </c>
      <c r="N19" s="39"/>
      <c r="O19" s="32">
        <f t="shared" si="5"/>
        <v>650.09999999999991</v>
      </c>
      <c r="P19" s="32">
        <f t="shared" si="6"/>
        <v>675.09999999999991</v>
      </c>
      <c r="Q19" s="53">
        <f t="shared" si="8"/>
        <v>1560.9</v>
      </c>
      <c r="R19" s="33">
        <f t="shared" si="7"/>
        <v>10324.9</v>
      </c>
      <c r="S19" s="13"/>
    </row>
    <row r="20" spans="1:19">
      <c r="A20" s="5">
        <v>9</v>
      </c>
      <c r="B20" s="5" t="s">
        <v>12</v>
      </c>
      <c r="C20" s="15" t="s">
        <v>159</v>
      </c>
      <c r="D20" s="5" t="s">
        <v>2</v>
      </c>
      <c r="E20" s="5" t="s">
        <v>158</v>
      </c>
      <c r="F20" s="25">
        <v>7708.11</v>
      </c>
      <c r="G20" s="34">
        <v>0</v>
      </c>
      <c r="H20" s="27">
        <v>25</v>
      </c>
      <c r="I20" s="25">
        <f t="shared" si="10"/>
        <v>221.222757</v>
      </c>
      <c r="J20" s="28">
        <f t="shared" si="1"/>
        <v>547.27580999999998</v>
      </c>
      <c r="K20" s="25">
        <f t="shared" si="2"/>
        <v>100.20543000000001</v>
      </c>
      <c r="L20" s="29">
        <f t="shared" si="3"/>
        <v>234.32654399999998</v>
      </c>
      <c r="M20" s="30">
        <f t="shared" si="4"/>
        <v>546.504999</v>
      </c>
      <c r="N20" s="39"/>
      <c r="O20" s="32">
        <f t="shared" si="5"/>
        <v>455.54930100000001</v>
      </c>
      <c r="P20" s="32">
        <f t="shared" si="6"/>
        <v>480.54930100000001</v>
      </c>
      <c r="Q20" s="53">
        <f t="shared" si="8"/>
        <v>1093.7808089999999</v>
      </c>
      <c r="R20" s="33">
        <f t="shared" si="7"/>
        <v>7227.5606989999997</v>
      </c>
      <c r="S20" s="5"/>
    </row>
    <row r="21" spans="1:19">
      <c r="A21" s="5">
        <v>10</v>
      </c>
      <c r="B21" s="5" t="s">
        <v>13</v>
      </c>
      <c r="C21" s="15" t="s">
        <v>159</v>
      </c>
      <c r="D21" s="5" t="s">
        <v>2</v>
      </c>
      <c r="E21" s="5" t="s">
        <v>158</v>
      </c>
      <c r="F21" s="25">
        <v>7617.5</v>
      </c>
      <c r="G21" s="34">
        <v>0</v>
      </c>
      <c r="H21" s="27">
        <v>25</v>
      </c>
      <c r="I21" s="25">
        <f t="shared" si="10"/>
        <v>218.62225000000001</v>
      </c>
      <c r="J21" s="28">
        <f t="shared" si="1"/>
        <v>540.84249999999997</v>
      </c>
      <c r="K21" s="25">
        <f t="shared" si="2"/>
        <v>99.027500000000003</v>
      </c>
      <c r="L21" s="29">
        <f t="shared" si="3"/>
        <v>231.572</v>
      </c>
      <c r="M21" s="30">
        <f t="shared" si="4"/>
        <v>540.08075000000008</v>
      </c>
      <c r="N21" s="39"/>
      <c r="O21" s="32">
        <f t="shared" si="5"/>
        <v>450.19425000000001</v>
      </c>
      <c r="P21" s="32">
        <f t="shared" si="6"/>
        <v>475.19425000000001</v>
      </c>
      <c r="Q21" s="53">
        <f t="shared" si="8"/>
        <v>1080.9232500000001</v>
      </c>
      <c r="R21" s="33">
        <f t="shared" si="7"/>
        <v>7142.3057499999995</v>
      </c>
      <c r="S21" s="5"/>
    </row>
    <row r="22" spans="1:19">
      <c r="A22" s="5">
        <v>11</v>
      </c>
      <c r="B22" s="5" t="s">
        <v>14</v>
      </c>
      <c r="C22" s="15" t="s">
        <v>164</v>
      </c>
      <c r="D22" s="5" t="s">
        <v>15</v>
      </c>
      <c r="E22" s="5" t="s">
        <v>158</v>
      </c>
      <c r="F22" s="25">
        <v>10000</v>
      </c>
      <c r="G22" s="34">
        <v>0</v>
      </c>
      <c r="H22" s="27">
        <v>25</v>
      </c>
      <c r="I22" s="25">
        <f t="shared" si="10"/>
        <v>287</v>
      </c>
      <c r="J22" s="28">
        <f t="shared" si="1"/>
        <v>709.99999999999989</v>
      </c>
      <c r="K22" s="25">
        <f t="shared" si="2"/>
        <v>130</v>
      </c>
      <c r="L22" s="29">
        <f t="shared" si="3"/>
        <v>304</v>
      </c>
      <c r="M22" s="30">
        <f t="shared" si="4"/>
        <v>709</v>
      </c>
      <c r="N22" s="41"/>
      <c r="O22" s="32">
        <f t="shared" si="5"/>
        <v>591</v>
      </c>
      <c r="P22" s="32">
        <f t="shared" si="6"/>
        <v>616</v>
      </c>
      <c r="Q22" s="53">
        <f t="shared" si="8"/>
        <v>1419</v>
      </c>
      <c r="R22" s="33">
        <f t="shared" si="7"/>
        <v>9384</v>
      </c>
      <c r="S22" s="5"/>
    </row>
    <row r="23" spans="1:19">
      <c r="A23" s="5">
        <v>12</v>
      </c>
      <c r="B23" s="5" t="s">
        <v>16</v>
      </c>
      <c r="C23" s="15" t="s">
        <v>159</v>
      </c>
      <c r="D23" s="5" t="s">
        <v>2</v>
      </c>
      <c r="E23" s="5" t="s">
        <v>158</v>
      </c>
      <c r="F23" s="25">
        <v>8617.5</v>
      </c>
      <c r="G23" s="34">
        <v>0</v>
      </c>
      <c r="H23" s="27">
        <v>25</v>
      </c>
      <c r="I23" s="25">
        <f t="shared" si="10"/>
        <v>247.32225</v>
      </c>
      <c r="J23" s="28">
        <f t="shared" si="1"/>
        <v>611.84249999999997</v>
      </c>
      <c r="K23" s="25">
        <f t="shared" si="2"/>
        <v>112.0275</v>
      </c>
      <c r="L23" s="29">
        <f t="shared" si="3"/>
        <v>261.97199999999998</v>
      </c>
      <c r="M23" s="30">
        <f t="shared" si="4"/>
        <v>610.98075000000006</v>
      </c>
      <c r="N23" s="39"/>
      <c r="O23" s="32">
        <f>I23+L23</f>
        <v>509.29424999999998</v>
      </c>
      <c r="P23" s="32">
        <f t="shared" si="6"/>
        <v>534.29424999999992</v>
      </c>
      <c r="Q23" s="53">
        <f t="shared" si="8"/>
        <v>1222.8232499999999</v>
      </c>
      <c r="R23" s="33">
        <f t="shared" si="7"/>
        <v>8083.205750000001</v>
      </c>
      <c r="S23" s="5"/>
    </row>
    <row r="24" spans="1:19">
      <c r="A24" s="5">
        <v>13</v>
      </c>
      <c r="B24" s="5" t="s">
        <v>17</v>
      </c>
      <c r="C24" s="15" t="s">
        <v>165</v>
      </c>
      <c r="D24" s="5" t="s">
        <v>18</v>
      </c>
      <c r="E24" s="5" t="s">
        <v>158</v>
      </c>
      <c r="F24" s="25">
        <v>11500</v>
      </c>
      <c r="G24" s="34">
        <v>0</v>
      </c>
      <c r="H24" s="27">
        <v>25</v>
      </c>
      <c r="I24" s="25">
        <f t="shared" si="10"/>
        <v>330.05</v>
      </c>
      <c r="J24" s="28">
        <f t="shared" si="1"/>
        <v>816.49999999999989</v>
      </c>
      <c r="K24" s="25">
        <f t="shared" si="2"/>
        <v>149.5</v>
      </c>
      <c r="L24" s="29">
        <f t="shared" si="3"/>
        <v>349.6</v>
      </c>
      <c r="M24" s="30">
        <f t="shared" si="4"/>
        <v>815.35</v>
      </c>
      <c r="N24" s="41"/>
      <c r="O24" s="32">
        <f t="shared" si="5"/>
        <v>679.65000000000009</v>
      </c>
      <c r="P24" s="32">
        <f t="shared" si="6"/>
        <v>704.65000000000009</v>
      </c>
      <c r="Q24" s="53">
        <f t="shared" si="8"/>
        <v>1631.85</v>
      </c>
      <c r="R24" s="33">
        <f t="shared" si="7"/>
        <v>10795.35</v>
      </c>
      <c r="S24" s="5"/>
    </row>
    <row r="25" spans="1:19">
      <c r="A25" s="5">
        <v>14</v>
      </c>
      <c r="B25" s="5" t="s">
        <v>19</v>
      </c>
      <c r="C25" s="15" t="s">
        <v>159</v>
      </c>
      <c r="D25" s="5" t="s">
        <v>2</v>
      </c>
      <c r="E25" s="5" t="s">
        <v>158</v>
      </c>
      <c r="F25" s="25">
        <v>7617.5</v>
      </c>
      <c r="G25" s="34">
        <v>0</v>
      </c>
      <c r="H25" s="27">
        <v>25</v>
      </c>
      <c r="I25" s="25">
        <f t="shared" si="10"/>
        <v>218.62225000000001</v>
      </c>
      <c r="J25" s="28">
        <f t="shared" si="1"/>
        <v>540.84249999999997</v>
      </c>
      <c r="K25" s="25">
        <f t="shared" si="2"/>
        <v>99.027500000000003</v>
      </c>
      <c r="L25" s="29">
        <f t="shared" si="3"/>
        <v>231.572</v>
      </c>
      <c r="M25" s="30">
        <f t="shared" si="4"/>
        <v>540.08075000000008</v>
      </c>
      <c r="N25" s="42"/>
      <c r="O25" s="32">
        <f t="shared" si="5"/>
        <v>450.19425000000001</v>
      </c>
      <c r="P25" s="32">
        <f t="shared" si="6"/>
        <v>475.19425000000001</v>
      </c>
      <c r="Q25" s="53">
        <f t="shared" si="8"/>
        <v>1080.9232500000001</v>
      </c>
      <c r="R25" s="33">
        <f t="shared" si="7"/>
        <v>7142.3057499999995</v>
      </c>
      <c r="S25" s="5"/>
    </row>
    <row r="26" spans="1:19">
      <c r="A26" s="5">
        <v>15</v>
      </c>
      <c r="B26" s="5" t="s">
        <v>20</v>
      </c>
      <c r="C26" s="15" t="s">
        <v>166</v>
      </c>
      <c r="D26" s="5" t="s">
        <v>6</v>
      </c>
      <c r="E26" s="5" t="s">
        <v>158</v>
      </c>
      <c r="F26" s="25">
        <v>9500</v>
      </c>
      <c r="G26" s="34">
        <v>0</v>
      </c>
      <c r="H26" s="27">
        <v>25</v>
      </c>
      <c r="I26" s="25">
        <f t="shared" si="10"/>
        <v>272.64999999999998</v>
      </c>
      <c r="J26" s="28">
        <f t="shared" si="1"/>
        <v>674.49999999999989</v>
      </c>
      <c r="K26" s="25">
        <f t="shared" si="2"/>
        <v>123.50000000000001</v>
      </c>
      <c r="L26" s="29">
        <f t="shared" si="3"/>
        <v>288.8</v>
      </c>
      <c r="M26" s="30">
        <f t="shared" si="4"/>
        <v>673.55000000000007</v>
      </c>
      <c r="N26" s="40">
        <v>1031.6199999999999</v>
      </c>
      <c r="O26" s="32">
        <f t="shared" si="5"/>
        <v>561.45000000000005</v>
      </c>
      <c r="P26" s="32">
        <f t="shared" si="6"/>
        <v>586.45000000000005</v>
      </c>
      <c r="Q26" s="53">
        <f t="shared" si="8"/>
        <v>1348.05</v>
      </c>
      <c r="R26" s="33">
        <v>7881.93</v>
      </c>
      <c r="S26" s="5"/>
    </row>
    <row r="27" spans="1:19">
      <c r="A27" s="5">
        <v>16</v>
      </c>
      <c r="B27" s="5" t="s">
        <v>21</v>
      </c>
      <c r="C27" s="15" t="s">
        <v>159</v>
      </c>
      <c r="D27" s="5" t="s">
        <v>2</v>
      </c>
      <c r="E27" s="5" t="s">
        <v>158</v>
      </c>
      <c r="F27" s="25">
        <v>8117.5</v>
      </c>
      <c r="G27" s="34">
        <v>0</v>
      </c>
      <c r="H27" s="27">
        <v>25</v>
      </c>
      <c r="I27" s="25">
        <f t="shared" si="10"/>
        <v>232.97225</v>
      </c>
      <c r="J27" s="28">
        <f t="shared" si="1"/>
        <v>576.34249999999997</v>
      </c>
      <c r="K27" s="25">
        <f t="shared" si="2"/>
        <v>105.5275</v>
      </c>
      <c r="L27" s="29">
        <f t="shared" si="3"/>
        <v>246.77199999999999</v>
      </c>
      <c r="M27" s="30">
        <f t="shared" si="4"/>
        <v>575.53075000000001</v>
      </c>
      <c r="N27" s="43"/>
      <c r="O27" s="32">
        <f t="shared" si="5"/>
        <v>479.74424999999997</v>
      </c>
      <c r="P27" s="32">
        <f t="shared" si="6"/>
        <v>504.74425000000002</v>
      </c>
      <c r="Q27" s="53">
        <f t="shared" si="8"/>
        <v>1151.8732500000001</v>
      </c>
      <c r="R27" s="33">
        <f t="shared" si="7"/>
        <v>7612.7557500000003</v>
      </c>
      <c r="S27" s="5"/>
    </row>
    <row r="28" spans="1:19">
      <c r="A28" s="5">
        <v>17</v>
      </c>
      <c r="B28" s="5" t="s">
        <v>22</v>
      </c>
      <c r="C28" s="15" t="s">
        <v>167</v>
      </c>
      <c r="D28" s="5" t="s">
        <v>2</v>
      </c>
      <c r="E28" s="5" t="s">
        <v>158</v>
      </c>
      <c r="F28" s="25">
        <v>8117.5</v>
      </c>
      <c r="G28" s="34">
        <v>0</v>
      </c>
      <c r="H28" s="27">
        <v>25</v>
      </c>
      <c r="I28" s="25">
        <f t="shared" si="9"/>
        <v>232.97225</v>
      </c>
      <c r="J28" s="28">
        <f t="shared" si="1"/>
        <v>576.34249999999997</v>
      </c>
      <c r="K28" s="25">
        <f t="shared" si="2"/>
        <v>105.5275</v>
      </c>
      <c r="L28" s="29">
        <f t="shared" si="3"/>
        <v>246.77199999999999</v>
      </c>
      <c r="M28" s="30">
        <f t="shared" si="4"/>
        <v>575.53075000000001</v>
      </c>
      <c r="N28" s="41"/>
      <c r="O28" s="32">
        <f t="shared" si="5"/>
        <v>479.74424999999997</v>
      </c>
      <c r="P28" s="32">
        <f t="shared" si="6"/>
        <v>504.74425000000002</v>
      </c>
      <c r="Q28" s="53">
        <f t="shared" si="8"/>
        <v>1151.8732500000001</v>
      </c>
      <c r="R28" s="33">
        <f t="shared" si="7"/>
        <v>7612.7557500000003</v>
      </c>
      <c r="S28" s="5"/>
    </row>
    <row r="29" spans="1:19">
      <c r="A29" s="5">
        <v>18</v>
      </c>
      <c r="B29" s="5" t="s">
        <v>23</v>
      </c>
      <c r="C29" s="15" t="s">
        <v>168</v>
      </c>
      <c r="D29" s="5" t="s">
        <v>2</v>
      </c>
      <c r="E29" s="5" t="s">
        <v>158</v>
      </c>
      <c r="F29" s="25">
        <v>7617.5</v>
      </c>
      <c r="G29" s="34">
        <v>0</v>
      </c>
      <c r="H29" s="27">
        <v>25</v>
      </c>
      <c r="I29" s="25">
        <f t="shared" si="9"/>
        <v>218.62225000000001</v>
      </c>
      <c r="J29" s="28">
        <f t="shared" si="1"/>
        <v>540.84249999999997</v>
      </c>
      <c r="K29" s="25">
        <f t="shared" si="2"/>
        <v>99.027500000000003</v>
      </c>
      <c r="L29" s="29">
        <f t="shared" si="3"/>
        <v>231.572</v>
      </c>
      <c r="M29" s="30">
        <f t="shared" si="4"/>
        <v>540.08075000000008</v>
      </c>
      <c r="N29" s="39"/>
      <c r="O29" s="32">
        <f t="shared" si="5"/>
        <v>450.19425000000001</v>
      </c>
      <c r="P29" s="32">
        <f t="shared" si="6"/>
        <v>475.19425000000001</v>
      </c>
      <c r="Q29" s="53">
        <f t="shared" si="8"/>
        <v>1080.9232500000001</v>
      </c>
      <c r="R29" s="33">
        <f t="shared" si="7"/>
        <v>7142.3057499999995</v>
      </c>
      <c r="S29" s="5"/>
    </row>
    <row r="30" spans="1:19">
      <c r="A30" s="5">
        <v>19</v>
      </c>
      <c r="B30" s="5" t="s">
        <v>24</v>
      </c>
      <c r="C30" s="15" t="s">
        <v>169</v>
      </c>
      <c r="D30" s="5" t="s">
        <v>25</v>
      </c>
      <c r="E30" s="5" t="s">
        <v>158</v>
      </c>
      <c r="F30" s="25">
        <v>8617.5</v>
      </c>
      <c r="G30" s="34">
        <v>0</v>
      </c>
      <c r="H30" s="27">
        <v>25</v>
      </c>
      <c r="I30" s="25">
        <f t="shared" si="9"/>
        <v>247.32225</v>
      </c>
      <c r="J30" s="28">
        <f t="shared" si="1"/>
        <v>611.84249999999997</v>
      </c>
      <c r="K30" s="25">
        <f t="shared" si="2"/>
        <v>112.0275</v>
      </c>
      <c r="L30" s="29">
        <f t="shared" si="3"/>
        <v>261.97199999999998</v>
      </c>
      <c r="M30" s="30">
        <f t="shared" si="4"/>
        <v>610.98075000000006</v>
      </c>
      <c r="N30" s="41"/>
      <c r="O30" s="32">
        <f t="shared" si="5"/>
        <v>509.29424999999998</v>
      </c>
      <c r="P30" s="32">
        <f t="shared" si="6"/>
        <v>534.29424999999992</v>
      </c>
      <c r="Q30" s="53">
        <f t="shared" si="8"/>
        <v>1222.8232499999999</v>
      </c>
      <c r="R30" s="33">
        <f t="shared" si="7"/>
        <v>8083.205750000001</v>
      </c>
      <c r="S30" s="5"/>
    </row>
    <row r="31" spans="1:19">
      <c r="A31" s="5">
        <v>20</v>
      </c>
      <c r="B31" s="5" t="s">
        <v>26</v>
      </c>
      <c r="C31" s="15" t="s">
        <v>165</v>
      </c>
      <c r="D31" s="5" t="s">
        <v>2</v>
      </c>
      <c r="E31" s="5" t="s">
        <v>158</v>
      </c>
      <c r="F31" s="25">
        <v>8117.5</v>
      </c>
      <c r="G31" s="34">
        <v>0</v>
      </c>
      <c r="H31" s="27">
        <v>25</v>
      </c>
      <c r="I31" s="25">
        <f t="shared" si="9"/>
        <v>232.97225</v>
      </c>
      <c r="J31" s="28">
        <f t="shared" si="1"/>
        <v>576.34249999999997</v>
      </c>
      <c r="K31" s="25">
        <f t="shared" si="2"/>
        <v>105.5275</v>
      </c>
      <c r="L31" s="29">
        <f t="shared" si="3"/>
        <v>246.77199999999999</v>
      </c>
      <c r="M31" s="30">
        <f t="shared" si="4"/>
        <v>575.53075000000001</v>
      </c>
      <c r="N31" s="39"/>
      <c r="O31" s="32">
        <f t="shared" si="5"/>
        <v>479.74424999999997</v>
      </c>
      <c r="P31" s="32">
        <f t="shared" si="6"/>
        <v>504.74425000000002</v>
      </c>
      <c r="Q31" s="53">
        <f t="shared" si="8"/>
        <v>1151.8732500000001</v>
      </c>
      <c r="R31" s="33">
        <f t="shared" si="7"/>
        <v>7612.7557500000003</v>
      </c>
      <c r="S31" s="5"/>
    </row>
    <row r="32" spans="1:19">
      <c r="A32" s="5">
        <v>21</v>
      </c>
      <c r="B32" s="5" t="s">
        <v>27</v>
      </c>
      <c r="C32" s="15" t="s">
        <v>164</v>
      </c>
      <c r="D32" s="5" t="s">
        <v>28</v>
      </c>
      <c r="E32" s="5" t="s">
        <v>158</v>
      </c>
      <c r="F32" s="25">
        <v>5117.5</v>
      </c>
      <c r="G32" s="34">
        <v>0</v>
      </c>
      <c r="H32" s="27">
        <v>25</v>
      </c>
      <c r="I32" s="25">
        <f t="shared" si="9"/>
        <v>146.87225000000001</v>
      </c>
      <c r="J32" s="28">
        <f t="shared" si="1"/>
        <v>363.34249999999997</v>
      </c>
      <c r="K32" s="25">
        <f t="shared" si="2"/>
        <v>66.527500000000003</v>
      </c>
      <c r="L32" s="29">
        <f t="shared" si="3"/>
        <v>155.572</v>
      </c>
      <c r="M32" s="30">
        <f t="shared" si="4"/>
        <v>362.83075000000002</v>
      </c>
      <c r="N32" s="39"/>
      <c r="O32" s="32">
        <f t="shared" si="5"/>
        <v>302.44425000000001</v>
      </c>
      <c r="P32" s="32">
        <f t="shared" si="6"/>
        <v>327.44425000000001</v>
      </c>
      <c r="Q32" s="53">
        <f t="shared" si="8"/>
        <v>726.17325000000005</v>
      </c>
      <c r="R32" s="33">
        <f t="shared" si="7"/>
        <v>4790.0557499999995</v>
      </c>
      <c r="S32" s="5"/>
    </row>
    <row r="33" spans="1:19">
      <c r="A33" s="5">
        <v>22</v>
      </c>
      <c r="B33" s="5" t="s">
        <v>29</v>
      </c>
      <c r="C33" s="15" t="s">
        <v>167</v>
      </c>
      <c r="D33" s="5" t="s">
        <v>2</v>
      </c>
      <c r="E33" s="5" t="s">
        <v>158</v>
      </c>
      <c r="F33" s="25">
        <v>8117.5</v>
      </c>
      <c r="G33" s="34">
        <v>0</v>
      </c>
      <c r="H33" s="27">
        <v>25</v>
      </c>
      <c r="I33" s="25">
        <f t="shared" si="9"/>
        <v>232.97225</v>
      </c>
      <c r="J33" s="28">
        <f t="shared" si="1"/>
        <v>576.34249999999997</v>
      </c>
      <c r="K33" s="25">
        <f t="shared" si="2"/>
        <v>105.5275</v>
      </c>
      <c r="L33" s="29">
        <f t="shared" si="3"/>
        <v>246.77199999999999</v>
      </c>
      <c r="M33" s="30">
        <f t="shared" si="4"/>
        <v>575.53075000000001</v>
      </c>
      <c r="N33" s="41"/>
      <c r="O33" s="32">
        <f t="shared" si="5"/>
        <v>479.74424999999997</v>
      </c>
      <c r="P33" s="32">
        <f t="shared" si="6"/>
        <v>504.74425000000002</v>
      </c>
      <c r="Q33" s="53">
        <f t="shared" si="8"/>
        <v>1151.8732500000001</v>
      </c>
      <c r="R33" s="33">
        <f t="shared" si="7"/>
        <v>7612.7557500000003</v>
      </c>
      <c r="S33" s="5"/>
    </row>
    <row r="34" spans="1:19">
      <c r="A34" s="5">
        <v>23</v>
      </c>
      <c r="B34" s="5" t="s">
        <v>30</v>
      </c>
      <c r="C34" s="15" t="s">
        <v>159</v>
      </c>
      <c r="D34" s="5" t="s">
        <v>2</v>
      </c>
      <c r="E34" s="5" t="s">
        <v>158</v>
      </c>
      <c r="F34" s="25">
        <v>8117.5</v>
      </c>
      <c r="G34" s="34">
        <v>0</v>
      </c>
      <c r="H34" s="27">
        <v>25</v>
      </c>
      <c r="I34" s="25">
        <f t="shared" si="9"/>
        <v>232.97225</v>
      </c>
      <c r="J34" s="28">
        <f t="shared" si="1"/>
        <v>576.34249999999997</v>
      </c>
      <c r="K34" s="25">
        <f t="shared" si="2"/>
        <v>105.5275</v>
      </c>
      <c r="L34" s="29">
        <f t="shared" si="3"/>
        <v>246.77199999999999</v>
      </c>
      <c r="M34" s="30">
        <f t="shared" si="4"/>
        <v>575.53075000000001</v>
      </c>
      <c r="N34" s="39"/>
      <c r="O34" s="32">
        <f t="shared" si="5"/>
        <v>479.74424999999997</v>
      </c>
      <c r="P34" s="32">
        <f t="shared" si="6"/>
        <v>504.74425000000002</v>
      </c>
      <c r="Q34" s="53">
        <f t="shared" si="8"/>
        <v>1151.8732500000001</v>
      </c>
      <c r="R34" s="33">
        <f t="shared" si="7"/>
        <v>7612.7557500000003</v>
      </c>
      <c r="S34" s="5"/>
    </row>
    <row r="35" spans="1:19">
      <c r="A35" s="5">
        <v>24</v>
      </c>
      <c r="B35" s="5" t="s">
        <v>31</v>
      </c>
      <c r="C35" s="15" t="s">
        <v>170</v>
      </c>
      <c r="D35" s="5" t="s">
        <v>2</v>
      </c>
      <c r="E35" s="5" t="s">
        <v>158</v>
      </c>
      <c r="F35" s="25">
        <v>6617.5</v>
      </c>
      <c r="G35" s="34">
        <v>0</v>
      </c>
      <c r="H35" s="27">
        <v>25</v>
      </c>
      <c r="I35" s="25">
        <f>F35*2.87%</f>
        <v>189.92224999999999</v>
      </c>
      <c r="J35" s="28">
        <f t="shared" si="1"/>
        <v>469.84249999999997</v>
      </c>
      <c r="K35" s="25">
        <f t="shared" si="2"/>
        <v>86.027500000000003</v>
      </c>
      <c r="L35" s="29">
        <f t="shared" si="3"/>
        <v>201.172</v>
      </c>
      <c r="M35" s="30">
        <f t="shared" si="4"/>
        <v>469.18075000000005</v>
      </c>
      <c r="N35" s="39"/>
      <c r="O35" s="32">
        <f t="shared" si="5"/>
        <v>391.09424999999999</v>
      </c>
      <c r="P35" s="32">
        <f t="shared" si="6"/>
        <v>416.09424999999999</v>
      </c>
      <c r="Q35" s="53">
        <f t="shared" si="8"/>
        <v>939.02324999999996</v>
      </c>
      <c r="R35" s="33">
        <f t="shared" si="7"/>
        <v>6201.4057500000008</v>
      </c>
      <c r="S35" s="5"/>
    </row>
    <row r="36" spans="1:19">
      <c r="A36" s="5">
        <v>25</v>
      </c>
      <c r="B36" s="5" t="s">
        <v>32</v>
      </c>
      <c r="C36" s="15" t="s">
        <v>171</v>
      </c>
      <c r="D36" s="5" t="s">
        <v>33</v>
      </c>
      <c r="E36" s="5" t="s">
        <v>158</v>
      </c>
      <c r="F36" s="25">
        <v>9000</v>
      </c>
      <c r="G36" s="34">
        <v>0</v>
      </c>
      <c r="H36" s="27">
        <v>25</v>
      </c>
      <c r="I36" s="25">
        <f>F36*2.87%</f>
        <v>258.3</v>
      </c>
      <c r="J36" s="28">
        <f t="shared" si="1"/>
        <v>638.99999999999989</v>
      </c>
      <c r="K36" s="25">
        <f t="shared" si="2"/>
        <v>117.00000000000001</v>
      </c>
      <c r="L36" s="29">
        <f t="shared" si="3"/>
        <v>273.60000000000002</v>
      </c>
      <c r="M36" s="30">
        <f t="shared" si="4"/>
        <v>638.1</v>
      </c>
      <c r="N36" s="41"/>
      <c r="O36" s="32">
        <f t="shared" si="5"/>
        <v>531.90000000000009</v>
      </c>
      <c r="P36" s="32">
        <f t="shared" si="6"/>
        <v>556.90000000000009</v>
      </c>
      <c r="Q36" s="53">
        <f t="shared" si="8"/>
        <v>1277.0999999999999</v>
      </c>
      <c r="R36" s="33">
        <f t="shared" si="7"/>
        <v>8443.1</v>
      </c>
      <c r="S36" s="5"/>
    </row>
    <row r="37" spans="1:19">
      <c r="A37" s="5">
        <v>26</v>
      </c>
      <c r="B37" s="5" t="s">
        <v>34</v>
      </c>
      <c r="C37" s="15" t="s">
        <v>159</v>
      </c>
      <c r="D37" s="5" t="s">
        <v>2</v>
      </c>
      <c r="E37" s="5" t="s">
        <v>158</v>
      </c>
      <c r="F37" s="25">
        <v>5876.5</v>
      </c>
      <c r="G37" s="34">
        <v>0</v>
      </c>
      <c r="H37" s="27">
        <v>25</v>
      </c>
      <c r="I37" s="25">
        <f>F37*2.87%</f>
        <v>168.65555000000001</v>
      </c>
      <c r="J37" s="28">
        <f t="shared" si="1"/>
        <v>417.23149999999998</v>
      </c>
      <c r="K37" s="25">
        <f t="shared" si="2"/>
        <v>76.394500000000008</v>
      </c>
      <c r="L37" s="29">
        <f t="shared" si="3"/>
        <v>178.6456</v>
      </c>
      <c r="M37" s="30">
        <f t="shared" si="4"/>
        <v>416.64385000000004</v>
      </c>
      <c r="N37" s="39"/>
      <c r="O37" s="32">
        <f t="shared" si="5"/>
        <v>347.30115000000001</v>
      </c>
      <c r="P37" s="32">
        <f t="shared" si="6"/>
        <v>372.30115000000001</v>
      </c>
      <c r="Q37" s="53">
        <f t="shared" si="8"/>
        <v>833.87535000000003</v>
      </c>
      <c r="R37" s="33">
        <v>5504.19</v>
      </c>
      <c r="S37" s="5"/>
    </row>
    <row r="38" spans="1:19">
      <c r="A38" s="5">
        <v>27</v>
      </c>
      <c r="B38" s="5" t="s">
        <v>35</v>
      </c>
      <c r="C38" s="15" t="s">
        <v>162</v>
      </c>
      <c r="D38" s="5" t="s">
        <v>2</v>
      </c>
      <c r="E38" s="5" t="s">
        <v>158</v>
      </c>
      <c r="F38" s="25">
        <v>13235</v>
      </c>
      <c r="G38" s="34">
        <v>0</v>
      </c>
      <c r="H38" s="27">
        <v>25</v>
      </c>
      <c r="I38" s="25">
        <f>F38*2.87%</f>
        <v>379.84449999999998</v>
      </c>
      <c r="J38" s="28">
        <f t="shared" si="1"/>
        <v>939.68499999999995</v>
      </c>
      <c r="K38" s="25">
        <f t="shared" si="2"/>
        <v>172.05500000000001</v>
      </c>
      <c r="L38" s="29">
        <f t="shared" si="3"/>
        <v>402.34399999999999</v>
      </c>
      <c r="M38" s="30">
        <f t="shared" si="4"/>
        <v>938.36150000000009</v>
      </c>
      <c r="N38" s="39"/>
      <c r="O38" s="32">
        <f t="shared" si="5"/>
        <v>782.18849999999998</v>
      </c>
      <c r="P38" s="32">
        <f t="shared" si="6"/>
        <v>807.18849999999998</v>
      </c>
      <c r="Q38" s="53">
        <f t="shared" si="8"/>
        <v>1878.0464999999999</v>
      </c>
      <c r="R38" s="33">
        <v>12427.82</v>
      </c>
      <c r="S38" s="5"/>
    </row>
    <row r="39" spans="1:19">
      <c r="A39" s="5">
        <v>28</v>
      </c>
      <c r="B39" s="5" t="s">
        <v>36</v>
      </c>
      <c r="C39" s="15" t="s">
        <v>159</v>
      </c>
      <c r="D39" s="5" t="s">
        <v>37</v>
      </c>
      <c r="E39" s="5" t="s">
        <v>158</v>
      </c>
      <c r="F39" s="25">
        <v>12500</v>
      </c>
      <c r="G39" s="34">
        <v>0</v>
      </c>
      <c r="H39" s="27">
        <v>25</v>
      </c>
      <c r="I39" s="25">
        <f>F39*2.87%</f>
        <v>358.75</v>
      </c>
      <c r="J39" s="28">
        <f t="shared" si="1"/>
        <v>887.49999999999989</v>
      </c>
      <c r="K39" s="25">
        <f t="shared" si="2"/>
        <v>162.50000000000003</v>
      </c>
      <c r="L39" s="29">
        <f t="shared" si="3"/>
        <v>380</v>
      </c>
      <c r="M39" s="30">
        <f t="shared" si="4"/>
        <v>886.25000000000011</v>
      </c>
      <c r="N39" s="41"/>
      <c r="O39" s="32">
        <f t="shared" si="5"/>
        <v>738.75</v>
      </c>
      <c r="P39" s="32">
        <f t="shared" si="6"/>
        <v>763.75</v>
      </c>
      <c r="Q39" s="53">
        <f t="shared" si="8"/>
        <v>1773.75</v>
      </c>
      <c r="R39" s="33">
        <f t="shared" si="7"/>
        <v>11736.25</v>
      </c>
      <c r="S39" s="5"/>
    </row>
    <row r="40" spans="1:19">
      <c r="A40" s="5">
        <v>29</v>
      </c>
      <c r="B40" s="5" t="s">
        <v>38</v>
      </c>
      <c r="C40" s="15" t="s">
        <v>159</v>
      </c>
      <c r="D40" s="5" t="s">
        <v>18</v>
      </c>
      <c r="E40" s="5" t="s">
        <v>158</v>
      </c>
      <c r="F40" s="25">
        <v>6131.8</v>
      </c>
      <c r="G40" s="34">
        <v>0</v>
      </c>
      <c r="H40" s="27">
        <v>25</v>
      </c>
      <c r="I40" s="25">
        <f t="shared" si="9"/>
        <v>175.98266000000001</v>
      </c>
      <c r="J40" s="28">
        <f t="shared" si="1"/>
        <v>435.3578</v>
      </c>
      <c r="K40" s="25">
        <f t="shared" si="2"/>
        <v>79.713400000000007</v>
      </c>
      <c r="L40" s="29">
        <f t="shared" si="3"/>
        <v>186.40672000000001</v>
      </c>
      <c r="M40" s="30">
        <f t="shared" si="4"/>
        <v>434.74462000000005</v>
      </c>
      <c r="N40" s="39"/>
      <c r="O40" s="32">
        <f t="shared" si="5"/>
        <v>362.38938000000002</v>
      </c>
      <c r="P40" s="32">
        <f t="shared" si="6"/>
        <v>387.38938000000002</v>
      </c>
      <c r="Q40" s="53">
        <f t="shared" si="8"/>
        <v>870.10242000000005</v>
      </c>
      <c r="R40" s="33">
        <f t="shared" si="7"/>
        <v>5744.4106200000006</v>
      </c>
      <c r="S40" s="5"/>
    </row>
    <row r="41" spans="1:19">
      <c r="A41" s="5">
        <v>30</v>
      </c>
      <c r="B41" s="5" t="s">
        <v>39</v>
      </c>
      <c r="C41" s="15" t="s">
        <v>162</v>
      </c>
      <c r="D41" s="5" t="s">
        <v>2</v>
      </c>
      <c r="E41" s="5" t="s">
        <v>158</v>
      </c>
      <c r="F41" s="25">
        <v>8117.5</v>
      </c>
      <c r="G41" s="34">
        <v>0</v>
      </c>
      <c r="H41" s="27">
        <v>25</v>
      </c>
      <c r="I41" s="25">
        <f t="shared" si="9"/>
        <v>232.97225</v>
      </c>
      <c r="J41" s="28">
        <f t="shared" si="1"/>
        <v>576.34249999999997</v>
      </c>
      <c r="K41" s="25">
        <f t="shared" si="2"/>
        <v>105.5275</v>
      </c>
      <c r="L41" s="29">
        <f t="shared" si="3"/>
        <v>246.77199999999999</v>
      </c>
      <c r="M41" s="30">
        <f t="shared" si="4"/>
        <v>575.53075000000001</v>
      </c>
      <c r="N41" s="39"/>
      <c r="O41" s="32">
        <f t="shared" si="5"/>
        <v>479.74424999999997</v>
      </c>
      <c r="P41" s="32">
        <f t="shared" si="6"/>
        <v>504.74425000000002</v>
      </c>
      <c r="Q41" s="53">
        <f t="shared" si="8"/>
        <v>1151.8732500000001</v>
      </c>
      <c r="R41" s="33">
        <f t="shared" si="7"/>
        <v>7612.7557500000003</v>
      </c>
      <c r="S41" s="5"/>
    </row>
    <row r="42" spans="1:19">
      <c r="A42" s="5">
        <v>31</v>
      </c>
      <c r="B42" s="5" t="s">
        <v>40</v>
      </c>
      <c r="C42" s="15" t="s">
        <v>159</v>
      </c>
      <c r="D42" s="5" t="s">
        <v>2</v>
      </c>
      <c r="E42" s="5" t="s">
        <v>158</v>
      </c>
      <c r="F42" s="25">
        <v>8411.67</v>
      </c>
      <c r="G42" s="34">
        <v>0</v>
      </c>
      <c r="H42" s="27">
        <v>25</v>
      </c>
      <c r="I42" s="25">
        <f t="shared" si="9"/>
        <v>241.414929</v>
      </c>
      <c r="J42" s="28">
        <f t="shared" si="1"/>
        <v>597.22856999999999</v>
      </c>
      <c r="K42" s="25">
        <f t="shared" si="2"/>
        <v>109.35171000000001</v>
      </c>
      <c r="L42" s="29">
        <f t="shared" si="3"/>
        <v>255.71476799999999</v>
      </c>
      <c r="M42" s="30">
        <f t="shared" si="4"/>
        <v>596.38740300000006</v>
      </c>
      <c r="N42" s="41"/>
      <c r="O42" s="32">
        <f t="shared" si="5"/>
        <v>497.12969699999996</v>
      </c>
      <c r="P42" s="32">
        <f t="shared" si="6"/>
        <v>522.12969700000008</v>
      </c>
      <c r="Q42" s="53">
        <f t="shared" si="8"/>
        <v>1193.6159729999999</v>
      </c>
      <c r="R42" s="33">
        <f t="shared" si="7"/>
        <v>7889.5403030000007</v>
      </c>
      <c r="S42" s="5"/>
    </row>
    <row r="43" spans="1:19">
      <c r="A43" s="5">
        <v>32</v>
      </c>
      <c r="B43" s="5" t="s">
        <v>41</v>
      </c>
      <c r="C43" s="15" t="s">
        <v>172</v>
      </c>
      <c r="D43" s="5" t="s">
        <v>2</v>
      </c>
      <c r="E43" s="5" t="s">
        <v>158</v>
      </c>
      <c r="F43" s="25">
        <v>7617.5</v>
      </c>
      <c r="G43" s="34">
        <v>0</v>
      </c>
      <c r="H43" s="27">
        <v>25</v>
      </c>
      <c r="I43" s="25">
        <f t="shared" si="9"/>
        <v>218.62225000000001</v>
      </c>
      <c r="J43" s="28">
        <f t="shared" si="1"/>
        <v>540.84249999999997</v>
      </c>
      <c r="K43" s="25">
        <f t="shared" si="2"/>
        <v>99.027500000000003</v>
      </c>
      <c r="L43" s="29">
        <f t="shared" si="3"/>
        <v>231.572</v>
      </c>
      <c r="M43" s="30">
        <f t="shared" si="4"/>
        <v>540.08075000000008</v>
      </c>
      <c r="N43" s="39"/>
      <c r="O43" s="32">
        <f t="shared" si="5"/>
        <v>450.19425000000001</v>
      </c>
      <c r="P43" s="32">
        <f t="shared" si="6"/>
        <v>475.19425000000001</v>
      </c>
      <c r="Q43" s="53">
        <f t="shared" si="8"/>
        <v>1080.9232500000001</v>
      </c>
      <c r="R43" s="33">
        <f t="shared" si="7"/>
        <v>7142.3057499999995</v>
      </c>
      <c r="S43" s="5"/>
    </row>
    <row r="44" spans="1:19">
      <c r="A44" s="5">
        <v>33</v>
      </c>
      <c r="B44" s="5" t="s">
        <v>42</v>
      </c>
      <c r="C44" s="15" t="s">
        <v>159</v>
      </c>
      <c r="D44" s="5" t="s">
        <v>2</v>
      </c>
      <c r="E44" s="5" t="s">
        <v>158</v>
      </c>
      <c r="F44" s="25">
        <v>8117.5</v>
      </c>
      <c r="G44" s="34">
        <v>0</v>
      </c>
      <c r="H44" s="27">
        <v>25</v>
      </c>
      <c r="I44" s="25">
        <f t="shared" si="9"/>
        <v>232.97225</v>
      </c>
      <c r="J44" s="28">
        <f t="shared" si="1"/>
        <v>576.34249999999997</v>
      </c>
      <c r="K44" s="25">
        <f t="shared" si="2"/>
        <v>105.5275</v>
      </c>
      <c r="L44" s="29">
        <f t="shared" si="3"/>
        <v>246.77199999999999</v>
      </c>
      <c r="M44" s="30">
        <f t="shared" si="4"/>
        <v>575.53075000000001</v>
      </c>
      <c r="N44" s="41"/>
      <c r="O44" s="32">
        <f t="shared" si="5"/>
        <v>479.74424999999997</v>
      </c>
      <c r="P44" s="32">
        <f t="shared" si="6"/>
        <v>504.74425000000002</v>
      </c>
      <c r="Q44" s="53">
        <f t="shared" si="8"/>
        <v>1151.8732500000001</v>
      </c>
      <c r="R44" s="33">
        <f t="shared" si="7"/>
        <v>7612.7557500000003</v>
      </c>
      <c r="S44" s="5"/>
    </row>
    <row r="45" spans="1:19">
      <c r="A45" s="5">
        <v>34</v>
      </c>
      <c r="B45" s="5" t="s">
        <v>43</v>
      </c>
      <c r="C45" s="15" t="s">
        <v>173</v>
      </c>
      <c r="D45" s="5" t="s">
        <v>6</v>
      </c>
      <c r="E45" s="5" t="s">
        <v>158</v>
      </c>
      <c r="F45" s="25">
        <v>14000</v>
      </c>
      <c r="G45" s="34">
        <v>0</v>
      </c>
      <c r="H45" s="27">
        <v>25</v>
      </c>
      <c r="I45" s="25">
        <f>F45*2.87%</f>
        <v>401.8</v>
      </c>
      <c r="J45" s="28">
        <f t="shared" si="1"/>
        <v>993.99999999999989</v>
      </c>
      <c r="K45" s="25">
        <f t="shared" si="2"/>
        <v>182.00000000000003</v>
      </c>
      <c r="L45" s="29">
        <f t="shared" si="3"/>
        <v>425.6</v>
      </c>
      <c r="M45" s="30">
        <f t="shared" si="4"/>
        <v>992.6</v>
      </c>
      <c r="N45" s="39"/>
      <c r="O45" s="32">
        <f t="shared" si="5"/>
        <v>827.40000000000009</v>
      </c>
      <c r="P45" s="32">
        <f t="shared" si="6"/>
        <v>852.40000000000009</v>
      </c>
      <c r="Q45" s="53">
        <f t="shared" si="8"/>
        <v>1986.6</v>
      </c>
      <c r="R45" s="33">
        <f t="shared" si="7"/>
        <v>13147.6</v>
      </c>
      <c r="S45" s="5"/>
    </row>
    <row r="46" spans="1:19">
      <c r="A46" s="5">
        <v>35</v>
      </c>
      <c r="B46" s="5" t="s">
        <v>44</v>
      </c>
      <c r="C46" s="15" t="s">
        <v>167</v>
      </c>
      <c r="D46" s="5" t="s">
        <v>18</v>
      </c>
      <c r="E46" s="5" t="s">
        <v>158</v>
      </c>
      <c r="F46" s="25">
        <v>8117.5</v>
      </c>
      <c r="G46" s="34">
        <v>0</v>
      </c>
      <c r="H46" s="27">
        <v>25</v>
      </c>
      <c r="I46" s="25">
        <f t="shared" si="9"/>
        <v>232.97225</v>
      </c>
      <c r="J46" s="28">
        <f t="shared" si="1"/>
        <v>576.34249999999997</v>
      </c>
      <c r="K46" s="25">
        <f t="shared" si="2"/>
        <v>105.5275</v>
      </c>
      <c r="L46" s="29">
        <f t="shared" si="3"/>
        <v>246.77199999999999</v>
      </c>
      <c r="M46" s="30">
        <f t="shared" si="4"/>
        <v>575.53075000000001</v>
      </c>
      <c r="N46" s="41"/>
      <c r="O46" s="32">
        <f t="shared" si="5"/>
        <v>479.74424999999997</v>
      </c>
      <c r="P46" s="32">
        <f t="shared" si="6"/>
        <v>504.74425000000002</v>
      </c>
      <c r="Q46" s="53">
        <f t="shared" si="8"/>
        <v>1151.8732500000001</v>
      </c>
      <c r="R46" s="33">
        <f t="shared" si="7"/>
        <v>7612.7557500000003</v>
      </c>
      <c r="S46" s="5"/>
    </row>
    <row r="47" spans="1:19">
      <c r="A47" s="5">
        <v>36</v>
      </c>
      <c r="B47" s="5" t="s">
        <v>45</v>
      </c>
      <c r="C47" s="15" t="s">
        <v>159</v>
      </c>
      <c r="D47" s="5" t="s">
        <v>2</v>
      </c>
      <c r="E47" s="5" t="s">
        <v>158</v>
      </c>
      <c r="F47" s="25">
        <v>7617.5</v>
      </c>
      <c r="G47" s="34">
        <v>0</v>
      </c>
      <c r="H47" s="27">
        <v>25</v>
      </c>
      <c r="I47" s="25">
        <f t="shared" si="9"/>
        <v>218.62225000000001</v>
      </c>
      <c r="J47" s="28">
        <f t="shared" si="1"/>
        <v>540.84249999999997</v>
      </c>
      <c r="K47" s="25">
        <f t="shared" si="2"/>
        <v>99.027500000000003</v>
      </c>
      <c r="L47" s="29">
        <f t="shared" si="3"/>
        <v>231.572</v>
      </c>
      <c r="M47" s="30">
        <f t="shared" si="4"/>
        <v>540.08075000000008</v>
      </c>
      <c r="N47" s="39"/>
      <c r="O47" s="32">
        <f t="shared" si="5"/>
        <v>450.19425000000001</v>
      </c>
      <c r="P47" s="32">
        <f t="shared" si="6"/>
        <v>475.19425000000001</v>
      </c>
      <c r="Q47" s="53">
        <f t="shared" si="8"/>
        <v>1080.9232500000001</v>
      </c>
      <c r="R47" s="33">
        <f t="shared" si="7"/>
        <v>7142.3057499999995</v>
      </c>
      <c r="S47" s="5"/>
    </row>
    <row r="48" spans="1:19">
      <c r="A48" s="5">
        <v>37</v>
      </c>
      <c r="B48" s="5" t="s">
        <v>46</v>
      </c>
      <c r="C48" s="15" t="s">
        <v>159</v>
      </c>
      <c r="D48" s="5" t="s">
        <v>6</v>
      </c>
      <c r="E48" s="5" t="s">
        <v>158</v>
      </c>
      <c r="F48" s="25">
        <v>10000</v>
      </c>
      <c r="G48" s="34">
        <v>0</v>
      </c>
      <c r="H48" s="27">
        <v>25</v>
      </c>
      <c r="I48" s="25">
        <f>F48*2.87%</f>
        <v>287</v>
      </c>
      <c r="J48" s="28">
        <f t="shared" si="1"/>
        <v>709.99999999999989</v>
      </c>
      <c r="K48" s="25">
        <f t="shared" si="2"/>
        <v>130</v>
      </c>
      <c r="L48" s="29">
        <f t="shared" si="3"/>
        <v>304</v>
      </c>
      <c r="M48" s="30">
        <f t="shared" si="4"/>
        <v>709</v>
      </c>
      <c r="N48" s="41"/>
      <c r="O48" s="32">
        <f t="shared" si="5"/>
        <v>591</v>
      </c>
      <c r="P48" s="32">
        <f t="shared" si="6"/>
        <v>616</v>
      </c>
      <c r="Q48" s="53">
        <f t="shared" si="8"/>
        <v>1419</v>
      </c>
      <c r="R48" s="33">
        <f t="shared" si="7"/>
        <v>9384</v>
      </c>
      <c r="S48" s="5"/>
    </row>
    <row r="49" spans="1:19">
      <c r="A49" s="5">
        <v>38</v>
      </c>
      <c r="B49" s="5" t="s">
        <v>47</v>
      </c>
      <c r="C49" s="15" t="s">
        <v>173</v>
      </c>
      <c r="D49" s="5" t="s">
        <v>37</v>
      </c>
      <c r="E49" s="5" t="s">
        <v>158</v>
      </c>
      <c r="F49" s="25">
        <v>9500</v>
      </c>
      <c r="G49" s="34">
        <v>0</v>
      </c>
      <c r="H49" s="27">
        <v>25</v>
      </c>
      <c r="I49" s="25">
        <f t="shared" si="9"/>
        <v>272.64999999999998</v>
      </c>
      <c r="J49" s="28">
        <f t="shared" si="1"/>
        <v>674.49999999999989</v>
      </c>
      <c r="K49" s="25">
        <f t="shared" si="2"/>
        <v>123.50000000000001</v>
      </c>
      <c r="L49" s="29">
        <f t="shared" si="3"/>
        <v>288.8</v>
      </c>
      <c r="M49" s="30">
        <f t="shared" si="4"/>
        <v>673.55000000000007</v>
      </c>
      <c r="N49" s="39"/>
      <c r="O49" s="32">
        <f t="shared" si="5"/>
        <v>561.45000000000005</v>
      </c>
      <c r="P49" s="32">
        <f t="shared" si="6"/>
        <v>586.45000000000005</v>
      </c>
      <c r="Q49" s="53">
        <f t="shared" si="8"/>
        <v>1348.05</v>
      </c>
      <c r="R49" s="33">
        <f t="shared" si="7"/>
        <v>8913.5500000000011</v>
      </c>
      <c r="S49" s="5"/>
    </row>
    <row r="50" spans="1:19">
      <c r="A50" s="5">
        <v>39</v>
      </c>
      <c r="B50" s="5" t="s">
        <v>48</v>
      </c>
      <c r="C50" s="15" t="s">
        <v>159</v>
      </c>
      <c r="D50" s="5" t="s">
        <v>2</v>
      </c>
      <c r="E50" s="5" t="s">
        <v>158</v>
      </c>
      <c r="F50" s="25">
        <v>7500</v>
      </c>
      <c r="G50" s="34">
        <v>0</v>
      </c>
      <c r="H50" s="27">
        <v>25</v>
      </c>
      <c r="I50" s="25">
        <f>F50*2.87%</f>
        <v>215.25</v>
      </c>
      <c r="J50" s="28">
        <f t="shared" si="1"/>
        <v>532.5</v>
      </c>
      <c r="K50" s="25">
        <f t="shared" si="2"/>
        <v>97.500000000000014</v>
      </c>
      <c r="L50" s="29">
        <f t="shared" si="3"/>
        <v>228</v>
      </c>
      <c r="M50" s="30">
        <f t="shared" si="4"/>
        <v>531.75</v>
      </c>
      <c r="N50" s="41"/>
      <c r="O50" s="32">
        <f t="shared" si="5"/>
        <v>443.25</v>
      </c>
      <c r="P50" s="32">
        <f t="shared" si="6"/>
        <v>468.25</v>
      </c>
      <c r="Q50" s="53">
        <f t="shared" si="8"/>
        <v>1064.25</v>
      </c>
      <c r="R50" s="33">
        <f t="shared" si="7"/>
        <v>7031.75</v>
      </c>
      <c r="S50" s="5"/>
    </row>
    <row r="51" spans="1:19">
      <c r="A51" s="5">
        <v>40</v>
      </c>
      <c r="B51" s="5" t="s">
        <v>49</v>
      </c>
      <c r="C51" s="15" t="s">
        <v>159</v>
      </c>
      <c r="D51" s="5" t="s">
        <v>2</v>
      </c>
      <c r="E51" s="5" t="s">
        <v>158</v>
      </c>
      <c r="F51" s="25">
        <v>8117.5</v>
      </c>
      <c r="G51" s="34">
        <v>0</v>
      </c>
      <c r="H51" s="27">
        <v>25</v>
      </c>
      <c r="I51" s="25">
        <f>F51*2.87%</f>
        <v>232.97225</v>
      </c>
      <c r="J51" s="28">
        <f t="shared" si="1"/>
        <v>576.34249999999997</v>
      </c>
      <c r="K51" s="25">
        <f t="shared" si="2"/>
        <v>105.5275</v>
      </c>
      <c r="L51" s="29">
        <f t="shared" si="3"/>
        <v>246.77199999999999</v>
      </c>
      <c r="M51" s="30">
        <f t="shared" si="4"/>
        <v>575.53075000000001</v>
      </c>
      <c r="N51" s="40"/>
      <c r="O51" s="32">
        <f t="shared" si="5"/>
        <v>479.74424999999997</v>
      </c>
      <c r="P51" s="32">
        <f t="shared" si="6"/>
        <v>504.74425000000002</v>
      </c>
      <c r="Q51" s="53">
        <f t="shared" si="8"/>
        <v>1151.8732500000001</v>
      </c>
      <c r="R51" s="33">
        <f t="shared" si="7"/>
        <v>7612.7557500000003</v>
      </c>
      <c r="S51" s="5"/>
    </row>
    <row r="52" spans="1:19">
      <c r="A52" s="5">
        <v>41</v>
      </c>
      <c r="B52" s="5" t="s">
        <v>50</v>
      </c>
      <c r="C52" s="15" t="s">
        <v>159</v>
      </c>
      <c r="D52" s="5" t="s">
        <v>2</v>
      </c>
      <c r="E52" s="5" t="s">
        <v>158</v>
      </c>
      <c r="F52" s="25">
        <v>5117.5</v>
      </c>
      <c r="G52" s="34">
        <v>0</v>
      </c>
      <c r="H52" s="27">
        <v>25</v>
      </c>
      <c r="I52" s="25">
        <f>F52*2.87%</f>
        <v>146.87225000000001</v>
      </c>
      <c r="J52" s="28">
        <f t="shared" si="1"/>
        <v>363.34249999999997</v>
      </c>
      <c r="K52" s="25">
        <f t="shared" si="2"/>
        <v>66.527500000000003</v>
      </c>
      <c r="L52" s="29">
        <f t="shared" si="3"/>
        <v>155.572</v>
      </c>
      <c r="M52" s="30">
        <f t="shared" si="4"/>
        <v>362.83075000000002</v>
      </c>
      <c r="N52" s="43"/>
      <c r="O52" s="32">
        <f t="shared" si="5"/>
        <v>302.44425000000001</v>
      </c>
      <c r="P52" s="32">
        <f t="shared" si="6"/>
        <v>327.44425000000001</v>
      </c>
      <c r="Q52" s="53">
        <f t="shared" si="8"/>
        <v>726.17325000000005</v>
      </c>
      <c r="R52" s="33">
        <f t="shared" si="7"/>
        <v>4790.0557499999995</v>
      </c>
      <c r="S52" s="5"/>
    </row>
    <row r="53" spans="1:19">
      <c r="A53" s="5">
        <v>42</v>
      </c>
      <c r="B53" s="5" t="s">
        <v>51</v>
      </c>
      <c r="C53" s="15" t="s">
        <v>159</v>
      </c>
      <c r="D53" s="5" t="s">
        <v>2</v>
      </c>
      <c r="E53" s="5" t="s">
        <v>158</v>
      </c>
      <c r="F53" s="25">
        <v>5117.5</v>
      </c>
      <c r="G53" s="34">
        <v>0</v>
      </c>
      <c r="H53" s="27">
        <v>25</v>
      </c>
      <c r="I53" s="25">
        <f t="shared" si="9"/>
        <v>146.87225000000001</v>
      </c>
      <c r="J53" s="28">
        <f t="shared" si="1"/>
        <v>363.34249999999997</v>
      </c>
      <c r="K53" s="25">
        <f t="shared" si="2"/>
        <v>66.527500000000003</v>
      </c>
      <c r="L53" s="29">
        <f t="shared" si="3"/>
        <v>155.572</v>
      </c>
      <c r="M53" s="30">
        <f t="shared" si="4"/>
        <v>362.83075000000002</v>
      </c>
      <c r="N53" s="41"/>
      <c r="O53" s="32">
        <f t="shared" si="5"/>
        <v>302.44425000000001</v>
      </c>
      <c r="P53" s="32">
        <f t="shared" si="6"/>
        <v>327.44425000000001</v>
      </c>
      <c r="Q53" s="53">
        <f t="shared" si="8"/>
        <v>726.17325000000005</v>
      </c>
      <c r="R53" s="33">
        <f t="shared" si="7"/>
        <v>4790.0557499999995</v>
      </c>
      <c r="S53" s="5"/>
    </row>
    <row r="54" spans="1:19">
      <c r="A54" s="5">
        <v>43</v>
      </c>
      <c r="B54" s="5" t="s">
        <v>52</v>
      </c>
      <c r="C54" s="15" t="s">
        <v>167</v>
      </c>
      <c r="D54" s="5" t="s">
        <v>2</v>
      </c>
      <c r="E54" s="5" t="s">
        <v>158</v>
      </c>
      <c r="F54" s="25">
        <v>8117.5</v>
      </c>
      <c r="G54" s="34">
        <v>0</v>
      </c>
      <c r="H54" s="27">
        <v>25</v>
      </c>
      <c r="I54" s="25">
        <f t="shared" si="9"/>
        <v>232.97225</v>
      </c>
      <c r="J54" s="28">
        <f t="shared" si="1"/>
        <v>576.34249999999997</v>
      </c>
      <c r="K54" s="25">
        <f t="shared" si="2"/>
        <v>105.5275</v>
      </c>
      <c r="L54" s="29">
        <f t="shared" si="3"/>
        <v>246.77199999999999</v>
      </c>
      <c r="M54" s="30">
        <f t="shared" si="4"/>
        <v>575.53075000000001</v>
      </c>
      <c r="N54" s="39"/>
      <c r="O54" s="32">
        <f t="shared" si="5"/>
        <v>479.74424999999997</v>
      </c>
      <c r="P54" s="32">
        <f t="shared" si="6"/>
        <v>504.74425000000002</v>
      </c>
      <c r="Q54" s="53">
        <f t="shared" si="8"/>
        <v>1151.8732500000001</v>
      </c>
      <c r="R54" s="33">
        <f t="shared" si="7"/>
        <v>7612.7557500000003</v>
      </c>
      <c r="S54" s="5"/>
    </row>
    <row r="55" spans="1:19">
      <c r="A55" s="5">
        <v>44</v>
      </c>
      <c r="B55" s="5" t="s">
        <v>53</v>
      </c>
      <c r="C55" s="15" t="s">
        <v>162</v>
      </c>
      <c r="D55" s="5" t="s">
        <v>2</v>
      </c>
      <c r="E55" s="5" t="s">
        <v>158</v>
      </c>
      <c r="F55" s="25">
        <v>8179.5</v>
      </c>
      <c r="G55" s="34">
        <v>0</v>
      </c>
      <c r="H55" s="27">
        <v>25</v>
      </c>
      <c r="I55" s="25">
        <f>F55*2.87%</f>
        <v>234.75165000000001</v>
      </c>
      <c r="J55" s="28">
        <f t="shared" si="1"/>
        <v>580.7444999999999</v>
      </c>
      <c r="K55" s="25">
        <f t="shared" si="2"/>
        <v>106.33350000000002</v>
      </c>
      <c r="L55" s="29">
        <f t="shared" si="3"/>
        <v>248.6568</v>
      </c>
      <c r="M55" s="30">
        <f t="shared" si="4"/>
        <v>579.92655000000002</v>
      </c>
      <c r="N55" s="41"/>
      <c r="O55" s="32">
        <f t="shared" si="5"/>
        <v>483.40845000000002</v>
      </c>
      <c r="P55" s="32">
        <f t="shared" si="6"/>
        <v>508.40845000000002</v>
      </c>
      <c r="Q55" s="53">
        <f t="shared" si="8"/>
        <v>1160.6710499999999</v>
      </c>
      <c r="R55" s="33">
        <f t="shared" si="7"/>
        <v>7671.0915500000001</v>
      </c>
      <c r="S55" s="5"/>
    </row>
    <row r="56" spans="1:19">
      <c r="A56" s="5">
        <v>45</v>
      </c>
      <c r="B56" s="5" t="s">
        <v>54</v>
      </c>
      <c r="C56" s="15" t="s">
        <v>159</v>
      </c>
      <c r="D56" s="5" t="s">
        <v>2</v>
      </c>
      <c r="E56" s="5" t="s">
        <v>158</v>
      </c>
      <c r="F56" s="25">
        <v>7617.5</v>
      </c>
      <c r="G56" s="34">
        <v>0</v>
      </c>
      <c r="H56" s="27">
        <v>25</v>
      </c>
      <c r="I56" s="25">
        <f t="shared" si="9"/>
        <v>218.62225000000001</v>
      </c>
      <c r="J56" s="28">
        <f t="shared" si="1"/>
        <v>540.84249999999997</v>
      </c>
      <c r="K56" s="25">
        <f t="shared" si="2"/>
        <v>99.027500000000003</v>
      </c>
      <c r="L56" s="29">
        <f t="shared" si="3"/>
        <v>231.572</v>
      </c>
      <c r="M56" s="30">
        <f t="shared" si="4"/>
        <v>540.08075000000008</v>
      </c>
      <c r="N56" s="39"/>
      <c r="O56" s="32">
        <f t="shared" si="5"/>
        <v>450.19425000000001</v>
      </c>
      <c r="P56" s="32">
        <f t="shared" si="6"/>
        <v>475.19425000000001</v>
      </c>
      <c r="Q56" s="53">
        <f t="shared" si="8"/>
        <v>1080.9232500000001</v>
      </c>
      <c r="R56" s="33">
        <f t="shared" si="7"/>
        <v>7142.3057499999995</v>
      </c>
      <c r="S56" s="5"/>
    </row>
    <row r="57" spans="1:19">
      <c r="A57" s="5">
        <v>46</v>
      </c>
      <c r="B57" s="5" t="s">
        <v>55</v>
      </c>
      <c r="C57" s="15" t="s">
        <v>172</v>
      </c>
      <c r="D57" s="5" t="s">
        <v>2</v>
      </c>
      <c r="E57" s="5" t="s">
        <v>158</v>
      </c>
      <c r="F57" s="25">
        <v>7617.5</v>
      </c>
      <c r="G57" s="34">
        <v>0</v>
      </c>
      <c r="H57" s="27">
        <v>25</v>
      </c>
      <c r="I57" s="25">
        <f t="shared" si="9"/>
        <v>218.62225000000001</v>
      </c>
      <c r="J57" s="28">
        <f t="shared" si="1"/>
        <v>540.84249999999997</v>
      </c>
      <c r="K57" s="25">
        <f t="shared" si="2"/>
        <v>99.027500000000003</v>
      </c>
      <c r="L57" s="29">
        <f t="shared" si="3"/>
        <v>231.572</v>
      </c>
      <c r="M57" s="30">
        <f t="shared" si="4"/>
        <v>540.08075000000008</v>
      </c>
      <c r="N57" s="41"/>
      <c r="O57" s="32">
        <f t="shared" si="5"/>
        <v>450.19425000000001</v>
      </c>
      <c r="P57" s="32">
        <f t="shared" si="6"/>
        <v>475.19425000000001</v>
      </c>
      <c r="Q57" s="53">
        <f t="shared" si="8"/>
        <v>1080.9232500000001</v>
      </c>
      <c r="R57" s="33">
        <f t="shared" si="7"/>
        <v>7142.3057499999995</v>
      </c>
      <c r="S57" s="5"/>
    </row>
    <row r="58" spans="1:19">
      <c r="A58" s="5">
        <v>47</v>
      </c>
      <c r="B58" s="5" t="s">
        <v>56</v>
      </c>
      <c r="C58" s="15" t="s">
        <v>173</v>
      </c>
      <c r="D58" s="5" t="s">
        <v>57</v>
      </c>
      <c r="E58" s="5" t="s">
        <v>158</v>
      </c>
      <c r="F58" s="25">
        <v>14547.68</v>
      </c>
      <c r="G58" s="34">
        <v>0</v>
      </c>
      <c r="H58" s="27">
        <v>25</v>
      </c>
      <c r="I58" s="25">
        <f>F58*2.87%</f>
        <v>417.518416</v>
      </c>
      <c r="J58" s="28">
        <f t="shared" si="1"/>
        <v>1032.88528</v>
      </c>
      <c r="K58" s="25">
        <f t="shared" si="2"/>
        <v>189.11984000000001</v>
      </c>
      <c r="L58" s="29">
        <f t="shared" si="3"/>
        <v>442.24947200000003</v>
      </c>
      <c r="M58" s="30">
        <f t="shared" si="4"/>
        <v>1031.4305120000001</v>
      </c>
      <c r="N58" s="39"/>
      <c r="O58" s="32">
        <f t="shared" si="5"/>
        <v>859.76788800000008</v>
      </c>
      <c r="P58" s="32">
        <f t="shared" si="6"/>
        <v>884.76788800000008</v>
      </c>
      <c r="Q58" s="53">
        <f t="shared" si="8"/>
        <v>2064.3157920000003</v>
      </c>
      <c r="R58" s="33">
        <f t="shared" si="7"/>
        <v>13662.912112</v>
      </c>
      <c r="S58" s="5"/>
    </row>
    <row r="59" spans="1:19">
      <c r="A59" s="5">
        <v>48</v>
      </c>
      <c r="B59" s="5" t="s">
        <v>58</v>
      </c>
      <c r="C59" s="15" t="s">
        <v>174</v>
      </c>
      <c r="D59" s="5" t="s">
        <v>2</v>
      </c>
      <c r="E59" s="5" t="s">
        <v>158</v>
      </c>
      <c r="F59" s="25">
        <v>10000</v>
      </c>
      <c r="G59" s="34">
        <v>0</v>
      </c>
      <c r="H59" s="27">
        <v>25</v>
      </c>
      <c r="I59" s="25">
        <f>F59*2.87%</f>
        <v>287</v>
      </c>
      <c r="J59" s="28">
        <f t="shared" si="1"/>
        <v>709.99999999999989</v>
      </c>
      <c r="K59" s="25">
        <f t="shared" si="2"/>
        <v>130</v>
      </c>
      <c r="L59" s="29">
        <f t="shared" si="3"/>
        <v>304</v>
      </c>
      <c r="M59" s="30">
        <f t="shared" si="4"/>
        <v>709</v>
      </c>
      <c r="N59" s="41"/>
      <c r="O59" s="32">
        <f t="shared" si="5"/>
        <v>591</v>
      </c>
      <c r="P59" s="32">
        <f t="shared" si="6"/>
        <v>616</v>
      </c>
      <c r="Q59" s="53">
        <f t="shared" si="8"/>
        <v>1419</v>
      </c>
      <c r="R59" s="33">
        <f t="shared" si="7"/>
        <v>9384</v>
      </c>
      <c r="S59" s="5"/>
    </row>
    <row r="60" spans="1:19">
      <c r="A60" s="5">
        <v>49</v>
      </c>
      <c r="B60" s="5" t="s">
        <v>59</v>
      </c>
      <c r="C60" s="15" t="s">
        <v>167</v>
      </c>
      <c r="D60" s="5" t="s">
        <v>2</v>
      </c>
      <c r="E60" s="5" t="s">
        <v>158</v>
      </c>
      <c r="F60" s="25">
        <v>8117.5</v>
      </c>
      <c r="G60" s="34">
        <v>0</v>
      </c>
      <c r="H60" s="27">
        <v>25</v>
      </c>
      <c r="I60" s="25">
        <f t="shared" si="9"/>
        <v>232.97225</v>
      </c>
      <c r="J60" s="28">
        <f t="shared" si="1"/>
        <v>576.34249999999997</v>
      </c>
      <c r="K60" s="25">
        <f t="shared" si="2"/>
        <v>105.5275</v>
      </c>
      <c r="L60" s="29">
        <f t="shared" si="3"/>
        <v>246.77199999999999</v>
      </c>
      <c r="M60" s="30">
        <f t="shared" si="4"/>
        <v>575.53075000000001</v>
      </c>
      <c r="N60" s="39"/>
      <c r="O60" s="32">
        <f t="shared" si="5"/>
        <v>479.74424999999997</v>
      </c>
      <c r="P60" s="32">
        <f t="shared" si="6"/>
        <v>504.74425000000002</v>
      </c>
      <c r="Q60" s="53">
        <f t="shared" si="8"/>
        <v>1151.8732500000001</v>
      </c>
      <c r="R60" s="33">
        <f t="shared" si="7"/>
        <v>7612.7557500000003</v>
      </c>
      <c r="S60" s="5"/>
    </row>
    <row r="61" spans="1:19">
      <c r="A61" s="5">
        <v>50</v>
      </c>
      <c r="B61" s="5" t="s">
        <v>60</v>
      </c>
      <c r="C61" s="15" t="s">
        <v>175</v>
      </c>
      <c r="D61" s="5" t="s">
        <v>25</v>
      </c>
      <c r="E61" s="5" t="s">
        <v>158</v>
      </c>
      <c r="F61" s="25">
        <v>8500</v>
      </c>
      <c r="G61" s="34">
        <v>0</v>
      </c>
      <c r="H61" s="27">
        <v>25</v>
      </c>
      <c r="I61" s="25">
        <f>F61*2.87%</f>
        <v>243.95</v>
      </c>
      <c r="J61" s="28">
        <f t="shared" si="1"/>
        <v>603.5</v>
      </c>
      <c r="K61" s="25">
        <f t="shared" si="2"/>
        <v>110.50000000000001</v>
      </c>
      <c r="L61" s="29">
        <f t="shared" si="3"/>
        <v>258.39999999999998</v>
      </c>
      <c r="M61" s="30">
        <f t="shared" si="4"/>
        <v>602.65000000000009</v>
      </c>
      <c r="N61" s="41"/>
      <c r="O61" s="32">
        <f t="shared" si="5"/>
        <v>502.34999999999997</v>
      </c>
      <c r="P61" s="32">
        <f t="shared" si="6"/>
        <v>527.34999999999991</v>
      </c>
      <c r="Q61" s="53">
        <f t="shared" si="8"/>
        <v>1206.1500000000001</v>
      </c>
      <c r="R61" s="33">
        <f t="shared" si="7"/>
        <v>7972.65</v>
      </c>
      <c r="S61" s="5"/>
    </row>
    <row r="62" spans="1:19">
      <c r="A62" s="5">
        <v>51</v>
      </c>
      <c r="B62" s="5" t="s">
        <v>61</v>
      </c>
      <c r="C62" s="15" t="s">
        <v>172</v>
      </c>
      <c r="D62" s="5" t="s">
        <v>2</v>
      </c>
      <c r="E62" s="5" t="s">
        <v>158</v>
      </c>
      <c r="F62" s="25">
        <v>7617.5</v>
      </c>
      <c r="G62" s="34">
        <v>0</v>
      </c>
      <c r="H62" s="27">
        <v>25</v>
      </c>
      <c r="I62" s="25">
        <f t="shared" si="9"/>
        <v>218.62225000000001</v>
      </c>
      <c r="J62" s="28">
        <f t="shared" si="1"/>
        <v>540.84249999999997</v>
      </c>
      <c r="K62" s="25">
        <f t="shared" si="2"/>
        <v>99.027500000000003</v>
      </c>
      <c r="L62" s="29">
        <f t="shared" si="3"/>
        <v>231.572</v>
      </c>
      <c r="M62" s="30">
        <f t="shared" si="4"/>
        <v>540.08075000000008</v>
      </c>
      <c r="N62" s="39"/>
      <c r="O62" s="32">
        <f t="shared" si="5"/>
        <v>450.19425000000001</v>
      </c>
      <c r="P62" s="32">
        <f t="shared" si="6"/>
        <v>475.19425000000001</v>
      </c>
      <c r="Q62" s="53">
        <f t="shared" si="8"/>
        <v>1080.9232500000001</v>
      </c>
      <c r="R62" s="33">
        <f t="shared" si="7"/>
        <v>7142.3057499999995</v>
      </c>
      <c r="S62" s="5"/>
    </row>
    <row r="63" spans="1:19">
      <c r="A63" s="5">
        <v>52</v>
      </c>
      <c r="B63" s="5" t="s">
        <v>62</v>
      </c>
      <c r="C63" s="15" t="s">
        <v>167</v>
      </c>
      <c r="D63" s="5" t="s">
        <v>18</v>
      </c>
      <c r="E63" s="5" t="s">
        <v>158</v>
      </c>
      <c r="F63" s="25">
        <v>14993.63</v>
      </c>
      <c r="G63" s="34">
        <v>0</v>
      </c>
      <c r="H63" s="27">
        <v>25</v>
      </c>
      <c r="I63" s="25">
        <f t="shared" si="9"/>
        <v>430.31718099999995</v>
      </c>
      <c r="J63" s="28">
        <f t="shared" si="1"/>
        <v>1064.5477299999998</v>
      </c>
      <c r="K63" s="25">
        <f t="shared" si="2"/>
        <v>194.91719000000001</v>
      </c>
      <c r="L63" s="29">
        <f t="shared" si="3"/>
        <v>455.80635199999995</v>
      </c>
      <c r="M63" s="30">
        <f t="shared" si="4"/>
        <v>1063.0483670000001</v>
      </c>
      <c r="N63" s="39"/>
      <c r="O63" s="32">
        <f t="shared" si="5"/>
        <v>886.12353299999995</v>
      </c>
      <c r="P63" s="32">
        <f t="shared" si="6"/>
        <v>911.12353299999995</v>
      </c>
      <c r="Q63" s="53">
        <f t="shared" si="8"/>
        <v>2127.5960969999996</v>
      </c>
      <c r="R63" s="33">
        <v>14082.5</v>
      </c>
      <c r="S63" s="5"/>
    </row>
    <row r="64" spans="1:19">
      <c r="A64" s="5">
        <v>53</v>
      </c>
      <c r="B64" s="5" t="s">
        <v>63</v>
      </c>
      <c r="C64" s="15" t="s">
        <v>159</v>
      </c>
      <c r="D64" s="5" t="s">
        <v>28</v>
      </c>
      <c r="E64" s="5" t="s">
        <v>158</v>
      </c>
      <c r="F64" s="25">
        <v>6946.35</v>
      </c>
      <c r="G64" s="34">
        <v>0</v>
      </c>
      <c r="H64" s="27">
        <v>25</v>
      </c>
      <c r="I64" s="25">
        <f t="shared" si="9"/>
        <v>199.36024500000002</v>
      </c>
      <c r="J64" s="28">
        <f t="shared" si="1"/>
        <v>493.19084999999995</v>
      </c>
      <c r="K64" s="25">
        <f t="shared" si="2"/>
        <v>90.302550000000011</v>
      </c>
      <c r="L64" s="29">
        <f t="shared" si="3"/>
        <v>211.16904000000002</v>
      </c>
      <c r="M64" s="30">
        <f t="shared" si="4"/>
        <v>492.49621500000006</v>
      </c>
      <c r="N64" s="41"/>
      <c r="O64" s="32">
        <f t="shared" si="5"/>
        <v>410.52928500000007</v>
      </c>
      <c r="P64" s="32">
        <f t="shared" si="6"/>
        <v>435.52928500000007</v>
      </c>
      <c r="Q64" s="53">
        <f t="shared" si="8"/>
        <v>985.68706500000008</v>
      </c>
      <c r="R64" s="33">
        <f t="shared" si="7"/>
        <v>6510.8207150000007</v>
      </c>
      <c r="S64" s="5"/>
    </row>
    <row r="65" spans="1:19">
      <c r="A65" s="5">
        <v>54</v>
      </c>
      <c r="B65" s="5" t="s">
        <v>64</v>
      </c>
      <c r="C65" s="15" t="s">
        <v>176</v>
      </c>
      <c r="D65" s="5" t="s">
        <v>2</v>
      </c>
      <c r="E65" s="5" t="s">
        <v>158</v>
      </c>
      <c r="F65" s="25">
        <v>7617.5</v>
      </c>
      <c r="G65" s="34">
        <v>0</v>
      </c>
      <c r="H65" s="27">
        <v>25</v>
      </c>
      <c r="I65" s="25">
        <f t="shared" si="9"/>
        <v>218.62225000000001</v>
      </c>
      <c r="J65" s="28">
        <f t="shared" si="1"/>
        <v>540.84249999999997</v>
      </c>
      <c r="K65" s="25">
        <f t="shared" si="2"/>
        <v>99.027500000000003</v>
      </c>
      <c r="L65" s="29">
        <f t="shared" si="3"/>
        <v>231.572</v>
      </c>
      <c r="M65" s="30">
        <f t="shared" si="4"/>
        <v>540.08075000000008</v>
      </c>
      <c r="N65" s="39"/>
      <c r="O65" s="32">
        <f t="shared" si="5"/>
        <v>450.19425000000001</v>
      </c>
      <c r="P65" s="32">
        <f t="shared" si="6"/>
        <v>475.19425000000001</v>
      </c>
      <c r="Q65" s="53">
        <f t="shared" si="8"/>
        <v>1080.9232500000001</v>
      </c>
      <c r="R65" s="33">
        <f t="shared" si="7"/>
        <v>7142.3057499999995</v>
      </c>
      <c r="S65" s="5"/>
    </row>
    <row r="66" spans="1:19">
      <c r="A66" s="5">
        <v>55</v>
      </c>
      <c r="B66" s="5" t="s">
        <v>65</v>
      </c>
      <c r="C66" s="15" t="s">
        <v>159</v>
      </c>
      <c r="D66" s="5" t="s">
        <v>6</v>
      </c>
      <c r="E66" s="5" t="s">
        <v>158</v>
      </c>
      <c r="F66" s="25">
        <v>12117.5</v>
      </c>
      <c r="G66" s="34">
        <v>0</v>
      </c>
      <c r="H66" s="27">
        <v>25</v>
      </c>
      <c r="I66" s="25">
        <f t="shared" si="9"/>
        <v>347.77224999999999</v>
      </c>
      <c r="J66" s="28">
        <f t="shared" si="1"/>
        <v>860.34249999999997</v>
      </c>
      <c r="K66" s="25">
        <f t="shared" si="2"/>
        <v>157.5275</v>
      </c>
      <c r="L66" s="29">
        <f t="shared" si="3"/>
        <v>368.37200000000001</v>
      </c>
      <c r="M66" s="30">
        <f t="shared" si="4"/>
        <v>859.13075000000003</v>
      </c>
      <c r="N66" s="41">
        <v>1031.6199999999999</v>
      </c>
      <c r="O66" s="32">
        <f t="shared" si="5"/>
        <v>716.14425000000006</v>
      </c>
      <c r="P66" s="32">
        <f t="shared" si="6"/>
        <v>741.14425000000006</v>
      </c>
      <c r="Q66" s="53">
        <f t="shared" si="8"/>
        <v>1719.47325</v>
      </c>
      <c r="R66" s="33">
        <v>10344.74</v>
      </c>
      <c r="S66" s="5"/>
    </row>
    <row r="67" spans="1:19">
      <c r="A67" s="5">
        <v>56</v>
      </c>
      <c r="B67" s="5" t="s">
        <v>66</v>
      </c>
      <c r="C67" s="15" t="s">
        <v>159</v>
      </c>
      <c r="D67" s="5" t="s">
        <v>2</v>
      </c>
      <c r="E67" s="5" t="s">
        <v>158</v>
      </c>
      <c r="F67" s="25">
        <v>8117.5</v>
      </c>
      <c r="G67" s="34">
        <v>0</v>
      </c>
      <c r="H67" s="27">
        <v>25</v>
      </c>
      <c r="I67" s="25">
        <f t="shared" si="9"/>
        <v>232.97225</v>
      </c>
      <c r="J67" s="28">
        <f t="shared" si="1"/>
        <v>576.34249999999997</v>
      </c>
      <c r="K67" s="25">
        <f t="shared" si="2"/>
        <v>105.5275</v>
      </c>
      <c r="L67" s="29">
        <f t="shared" si="3"/>
        <v>246.77199999999999</v>
      </c>
      <c r="M67" s="30">
        <f t="shared" si="4"/>
        <v>575.53075000000001</v>
      </c>
      <c r="N67" s="39"/>
      <c r="O67" s="32">
        <f t="shared" si="5"/>
        <v>479.74424999999997</v>
      </c>
      <c r="P67" s="32">
        <f t="shared" si="6"/>
        <v>504.74425000000002</v>
      </c>
      <c r="Q67" s="53">
        <f t="shared" si="8"/>
        <v>1151.8732500000001</v>
      </c>
      <c r="R67" s="33">
        <f t="shared" si="7"/>
        <v>7612.7557500000003</v>
      </c>
      <c r="S67" s="5"/>
    </row>
    <row r="68" spans="1:19">
      <c r="A68" s="5">
        <v>57</v>
      </c>
      <c r="B68" s="5" t="s">
        <v>67</v>
      </c>
      <c r="C68" s="15" t="s">
        <v>159</v>
      </c>
      <c r="D68" s="5" t="s">
        <v>18</v>
      </c>
      <c r="E68" s="5" t="s">
        <v>158</v>
      </c>
      <c r="F68" s="25">
        <v>5117.5</v>
      </c>
      <c r="G68" s="34">
        <v>0</v>
      </c>
      <c r="H68" s="27">
        <v>25</v>
      </c>
      <c r="I68" s="25">
        <f t="shared" si="9"/>
        <v>146.87225000000001</v>
      </c>
      <c r="J68" s="28">
        <f t="shared" si="1"/>
        <v>363.34249999999997</v>
      </c>
      <c r="K68" s="25">
        <f t="shared" si="2"/>
        <v>66.527500000000003</v>
      </c>
      <c r="L68" s="29">
        <f t="shared" si="3"/>
        <v>155.572</v>
      </c>
      <c r="M68" s="30">
        <f t="shared" si="4"/>
        <v>362.83075000000002</v>
      </c>
      <c r="N68" s="39"/>
      <c r="O68" s="32">
        <f t="shared" si="5"/>
        <v>302.44425000000001</v>
      </c>
      <c r="P68" s="32">
        <f t="shared" si="6"/>
        <v>327.44425000000001</v>
      </c>
      <c r="Q68" s="53">
        <f t="shared" si="8"/>
        <v>726.17325000000005</v>
      </c>
      <c r="R68" s="33">
        <f t="shared" si="7"/>
        <v>4790.0557499999995</v>
      </c>
      <c r="S68" s="5"/>
    </row>
    <row r="69" spans="1:19">
      <c r="A69" s="5">
        <v>58</v>
      </c>
      <c r="B69" s="5" t="s">
        <v>68</v>
      </c>
      <c r="C69" s="15" t="s">
        <v>159</v>
      </c>
      <c r="D69" s="5" t="s">
        <v>2</v>
      </c>
      <c r="E69" s="5" t="s">
        <v>158</v>
      </c>
      <c r="F69" s="25">
        <v>6384.41</v>
      </c>
      <c r="G69" s="34">
        <v>0</v>
      </c>
      <c r="H69" s="27">
        <v>25</v>
      </c>
      <c r="I69" s="25">
        <f>F69*2.87%</f>
        <v>183.23256699999999</v>
      </c>
      <c r="J69" s="28">
        <f t="shared" si="1"/>
        <v>453.29310999999996</v>
      </c>
      <c r="K69" s="25">
        <f t="shared" si="2"/>
        <v>82.997330000000005</v>
      </c>
      <c r="L69" s="29">
        <f t="shared" si="3"/>
        <v>194.08606399999999</v>
      </c>
      <c r="M69" s="30">
        <f t="shared" si="4"/>
        <v>452.65466900000001</v>
      </c>
      <c r="N69" s="41"/>
      <c r="O69" s="32">
        <f t="shared" si="5"/>
        <v>377.31863099999998</v>
      </c>
      <c r="P69" s="32">
        <f t="shared" si="6"/>
        <v>402.31863099999998</v>
      </c>
      <c r="Q69" s="53">
        <f t="shared" si="8"/>
        <v>905.94777899999997</v>
      </c>
      <c r="R69" s="33">
        <f t="shared" si="7"/>
        <v>5982.0913689999998</v>
      </c>
      <c r="S69" s="5"/>
    </row>
    <row r="70" spans="1:19">
      <c r="A70" s="5">
        <v>59</v>
      </c>
      <c r="B70" s="5" t="s">
        <v>69</v>
      </c>
      <c r="C70" s="15" t="s">
        <v>159</v>
      </c>
      <c r="D70" s="5" t="s">
        <v>2</v>
      </c>
      <c r="E70" s="5" t="s">
        <v>158</v>
      </c>
      <c r="F70" s="25">
        <v>8183.13</v>
      </c>
      <c r="G70" s="34">
        <v>0</v>
      </c>
      <c r="H70" s="27">
        <v>25</v>
      </c>
      <c r="I70" s="25">
        <f>F70*2.87%</f>
        <v>234.85583099999999</v>
      </c>
      <c r="J70" s="28">
        <f t="shared" si="1"/>
        <v>581.00222999999994</v>
      </c>
      <c r="K70" s="25">
        <f t="shared" si="2"/>
        <v>106.38069000000002</v>
      </c>
      <c r="L70" s="29">
        <f t="shared" si="3"/>
        <v>248.76715200000001</v>
      </c>
      <c r="M70" s="30">
        <f t="shared" si="4"/>
        <v>580.18391700000006</v>
      </c>
      <c r="N70" s="39"/>
      <c r="O70" s="32">
        <f t="shared" si="5"/>
        <v>483.62298299999998</v>
      </c>
      <c r="P70" s="32">
        <f t="shared" si="6"/>
        <v>508.62298299999998</v>
      </c>
      <c r="Q70" s="53">
        <f t="shared" si="8"/>
        <v>1161.1861469999999</v>
      </c>
      <c r="R70" s="33">
        <f t="shared" si="7"/>
        <v>7674.5070169999999</v>
      </c>
      <c r="S70" s="5"/>
    </row>
    <row r="71" spans="1:19">
      <c r="A71" s="5">
        <v>60</v>
      </c>
      <c r="B71" s="5" t="s">
        <v>70</v>
      </c>
      <c r="C71" s="15" t="s">
        <v>159</v>
      </c>
      <c r="D71" s="5" t="s">
        <v>2</v>
      </c>
      <c r="E71" s="5" t="s">
        <v>158</v>
      </c>
      <c r="F71" s="25">
        <v>8117.5</v>
      </c>
      <c r="G71" s="34">
        <v>0</v>
      </c>
      <c r="H71" s="27">
        <v>25</v>
      </c>
      <c r="I71" s="25">
        <f t="shared" si="9"/>
        <v>232.97225</v>
      </c>
      <c r="J71" s="28">
        <f t="shared" si="1"/>
        <v>576.34249999999997</v>
      </c>
      <c r="K71" s="25">
        <f t="shared" si="2"/>
        <v>105.5275</v>
      </c>
      <c r="L71" s="29">
        <f t="shared" si="3"/>
        <v>246.77199999999999</v>
      </c>
      <c r="M71" s="30">
        <f t="shared" si="4"/>
        <v>575.53075000000001</v>
      </c>
      <c r="N71" s="41"/>
      <c r="O71" s="32">
        <f t="shared" si="5"/>
        <v>479.74424999999997</v>
      </c>
      <c r="P71" s="32">
        <f t="shared" si="6"/>
        <v>504.74425000000002</v>
      </c>
      <c r="Q71" s="53">
        <f t="shared" si="8"/>
        <v>1151.8732500000001</v>
      </c>
      <c r="R71" s="33">
        <f t="shared" si="7"/>
        <v>7612.7557500000003</v>
      </c>
      <c r="S71" s="5"/>
    </row>
    <row r="72" spans="1:19">
      <c r="A72" s="5">
        <v>61</v>
      </c>
      <c r="B72" s="5" t="s">
        <v>72</v>
      </c>
      <c r="C72" s="15" t="s">
        <v>159</v>
      </c>
      <c r="D72" s="5" t="s">
        <v>18</v>
      </c>
      <c r="E72" s="5" t="s">
        <v>158</v>
      </c>
      <c r="F72" s="25">
        <v>10849.24</v>
      </c>
      <c r="G72" s="34">
        <v>0</v>
      </c>
      <c r="H72" s="27">
        <v>25</v>
      </c>
      <c r="I72" s="25">
        <f>F72*2.87%</f>
        <v>311.37318799999997</v>
      </c>
      <c r="J72" s="28">
        <f t="shared" si="1"/>
        <v>770.29603999999995</v>
      </c>
      <c r="K72" s="25">
        <f t="shared" si="2"/>
        <v>141.04012</v>
      </c>
      <c r="L72" s="29">
        <f t="shared" si="3"/>
        <v>329.81689599999999</v>
      </c>
      <c r="M72" s="30">
        <f t="shared" si="4"/>
        <v>769.21111600000006</v>
      </c>
      <c r="N72" s="39"/>
      <c r="O72" s="32">
        <f t="shared" si="5"/>
        <v>641.19008399999996</v>
      </c>
      <c r="P72" s="32">
        <f t="shared" si="6"/>
        <v>666.19008399999996</v>
      </c>
      <c r="Q72" s="53">
        <f t="shared" si="8"/>
        <v>1539.5071560000001</v>
      </c>
      <c r="R72" s="33">
        <f t="shared" si="7"/>
        <v>10183.049916</v>
      </c>
      <c r="S72" s="5"/>
    </row>
    <row r="73" spans="1:19">
      <c r="A73" s="5">
        <v>62</v>
      </c>
      <c r="B73" s="5" t="s">
        <v>73</v>
      </c>
      <c r="C73" s="15" t="s">
        <v>159</v>
      </c>
      <c r="D73" s="5" t="s">
        <v>2</v>
      </c>
      <c r="E73" s="5" t="s">
        <v>158</v>
      </c>
      <c r="F73" s="25">
        <v>7617.5</v>
      </c>
      <c r="G73" s="34">
        <v>0</v>
      </c>
      <c r="H73" s="27">
        <v>25</v>
      </c>
      <c r="I73" s="25">
        <f t="shared" si="9"/>
        <v>218.62225000000001</v>
      </c>
      <c r="J73" s="28">
        <f t="shared" si="1"/>
        <v>540.84249999999997</v>
      </c>
      <c r="K73" s="25">
        <f t="shared" si="2"/>
        <v>99.027500000000003</v>
      </c>
      <c r="L73" s="29">
        <f t="shared" si="3"/>
        <v>231.572</v>
      </c>
      <c r="M73" s="30">
        <f t="shared" si="4"/>
        <v>540.08075000000008</v>
      </c>
      <c r="N73" s="41"/>
      <c r="O73" s="32">
        <f t="shared" si="5"/>
        <v>450.19425000000001</v>
      </c>
      <c r="P73" s="32">
        <f t="shared" si="6"/>
        <v>475.19425000000001</v>
      </c>
      <c r="Q73" s="53">
        <f t="shared" si="8"/>
        <v>1080.9232500000001</v>
      </c>
      <c r="R73" s="33">
        <f t="shared" si="7"/>
        <v>7142.3057499999995</v>
      </c>
      <c r="S73" s="5"/>
    </row>
    <row r="74" spans="1:19">
      <c r="A74" s="5">
        <v>63</v>
      </c>
      <c r="B74" s="5" t="s">
        <v>74</v>
      </c>
      <c r="C74" s="15" t="s">
        <v>177</v>
      </c>
      <c r="D74" s="5" t="s">
        <v>28</v>
      </c>
      <c r="E74" s="5" t="s">
        <v>158</v>
      </c>
      <c r="F74" s="25">
        <v>12915.71</v>
      </c>
      <c r="G74" s="34">
        <v>0</v>
      </c>
      <c r="H74" s="27">
        <v>25</v>
      </c>
      <c r="I74" s="25">
        <f>F74*2.87%</f>
        <v>370.68087699999995</v>
      </c>
      <c r="J74" s="28">
        <f t="shared" si="1"/>
        <v>917.01540999999986</v>
      </c>
      <c r="K74" s="25">
        <f t="shared" si="2"/>
        <v>167.90423000000001</v>
      </c>
      <c r="L74" s="29">
        <f t="shared" si="3"/>
        <v>392.63758399999995</v>
      </c>
      <c r="M74" s="30">
        <f t="shared" si="4"/>
        <v>915.723839</v>
      </c>
      <c r="N74" s="39"/>
      <c r="O74" s="32">
        <f t="shared" si="5"/>
        <v>763.31846099999984</v>
      </c>
      <c r="P74" s="32">
        <f t="shared" si="6"/>
        <v>788.31846099999984</v>
      </c>
      <c r="Q74" s="53">
        <f t="shared" si="8"/>
        <v>1832.7392489999997</v>
      </c>
      <c r="R74" s="33">
        <f t="shared" si="7"/>
        <v>12127.391538999998</v>
      </c>
      <c r="S74" s="5"/>
    </row>
    <row r="75" spans="1:19">
      <c r="A75" s="5">
        <v>64</v>
      </c>
      <c r="B75" s="5" t="s">
        <v>71</v>
      </c>
      <c r="C75" s="15" t="s">
        <v>159</v>
      </c>
      <c r="D75" s="5" t="s">
        <v>6</v>
      </c>
      <c r="E75" s="5" t="s">
        <v>158</v>
      </c>
      <c r="F75" s="25">
        <v>8000</v>
      </c>
      <c r="G75" s="34">
        <v>0</v>
      </c>
      <c r="H75" s="27">
        <v>25</v>
      </c>
      <c r="I75" s="25">
        <f>F75*2.87%</f>
        <v>229.6</v>
      </c>
      <c r="J75" s="28">
        <f t="shared" si="1"/>
        <v>568</v>
      </c>
      <c r="K75" s="25">
        <f t="shared" si="2"/>
        <v>104.00000000000001</v>
      </c>
      <c r="L75" s="29">
        <f t="shared" si="3"/>
        <v>243.2</v>
      </c>
      <c r="M75" s="30">
        <f t="shared" si="4"/>
        <v>567.20000000000005</v>
      </c>
      <c r="N75" s="41"/>
      <c r="O75" s="32">
        <f t="shared" si="5"/>
        <v>472.79999999999995</v>
      </c>
      <c r="P75" s="32">
        <f t="shared" si="6"/>
        <v>497.79999999999995</v>
      </c>
      <c r="Q75" s="53">
        <f t="shared" si="8"/>
        <v>1135.2</v>
      </c>
      <c r="R75" s="33">
        <f t="shared" si="7"/>
        <v>7502.2</v>
      </c>
      <c r="S75" s="5"/>
    </row>
    <row r="76" spans="1:19">
      <c r="A76" s="5">
        <v>65</v>
      </c>
      <c r="B76" s="5" t="s">
        <v>75</v>
      </c>
      <c r="C76" s="15" t="s">
        <v>159</v>
      </c>
      <c r="D76" s="5" t="s">
        <v>2</v>
      </c>
      <c r="E76" s="5" t="s">
        <v>158</v>
      </c>
      <c r="F76" s="25">
        <v>5117.5</v>
      </c>
      <c r="G76" s="34">
        <v>0</v>
      </c>
      <c r="H76" s="27">
        <v>25</v>
      </c>
      <c r="I76" s="25">
        <f t="shared" si="9"/>
        <v>146.87225000000001</v>
      </c>
      <c r="J76" s="28">
        <f t="shared" si="1"/>
        <v>363.34249999999997</v>
      </c>
      <c r="K76" s="25">
        <f t="shared" si="2"/>
        <v>66.527500000000003</v>
      </c>
      <c r="L76" s="29">
        <f t="shared" si="3"/>
        <v>155.572</v>
      </c>
      <c r="M76" s="30">
        <f t="shared" si="4"/>
        <v>362.83075000000002</v>
      </c>
      <c r="N76" s="39"/>
      <c r="O76" s="32">
        <f t="shared" si="5"/>
        <v>302.44425000000001</v>
      </c>
      <c r="P76" s="32">
        <f t="shared" si="6"/>
        <v>327.44425000000001</v>
      </c>
      <c r="Q76" s="53">
        <f t="shared" si="8"/>
        <v>726.17325000000005</v>
      </c>
      <c r="R76" s="33">
        <f t="shared" si="7"/>
        <v>4790.0557499999995</v>
      </c>
      <c r="S76" s="5"/>
    </row>
    <row r="77" spans="1:19">
      <c r="A77" s="5">
        <v>66</v>
      </c>
      <c r="B77" s="5" t="s">
        <v>76</v>
      </c>
      <c r="C77" s="15" t="s">
        <v>159</v>
      </c>
      <c r="D77" s="5" t="s">
        <v>2</v>
      </c>
      <c r="E77" s="5" t="s">
        <v>158</v>
      </c>
      <c r="F77" s="25">
        <v>6231.74</v>
      </c>
      <c r="G77" s="34">
        <v>0</v>
      </c>
      <c r="H77" s="27">
        <v>25</v>
      </c>
      <c r="I77" s="25">
        <f>F77*2.87%</f>
        <v>178.85093799999999</v>
      </c>
      <c r="J77" s="28">
        <f t="shared" ref="J77:J140" si="11">F77*7.1%</f>
        <v>442.45353999999992</v>
      </c>
      <c r="K77" s="25">
        <f t="shared" ref="K77:K140" si="12">F77*1.3%</f>
        <v>81.012619999999998</v>
      </c>
      <c r="L77" s="29">
        <f t="shared" ref="L77:L140" si="13">F77*3.04%</f>
        <v>189.444896</v>
      </c>
      <c r="M77" s="30">
        <f t="shared" ref="M77:M140" si="14">F77*7.09%</f>
        <v>441.83036600000003</v>
      </c>
      <c r="N77" s="41"/>
      <c r="O77" s="32">
        <f t="shared" ref="O77:O140" si="15">I77+L77</f>
        <v>368.29583400000001</v>
      </c>
      <c r="P77" s="32">
        <f t="shared" ref="P77:P140" si="16">H77+I77+L77</f>
        <v>393.29583400000001</v>
      </c>
      <c r="Q77" s="53">
        <f t="shared" si="8"/>
        <v>884.28390599999989</v>
      </c>
      <c r="R77" s="33">
        <v>5838.45</v>
      </c>
      <c r="S77" s="5"/>
    </row>
    <row r="78" spans="1:19">
      <c r="A78" s="5">
        <v>67</v>
      </c>
      <c r="B78" s="5" t="s">
        <v>77</v>
      </c>
      <c r="C78" s="15" t="s">
        <v>159</v>
      </c>
      <c r="D78" s="5" t="s">
        <v>2</v>
      </c>
      <c r="E78" s="5" t="s">
        <v>158</v>
      </c>
      <c r="F78" s="25">
        <v>5117.5</v>
      </c>
      <c r="G78" s="34">
        <v>0</v>
      </c>
      <c r="H78" s="27">
        <v>25</v>
      </c>
      <c r="I78" s="25">
        <f t="shared" si="9"/>
        <v>146.87225000000001</v>
      </c>
      <c r="J78" s="28">
        <f t="shared" si="11"/>
        <v>363.34249999999997</v>
      </c>
      <c r="K78" s="25">
        <f t="shared" si="12"/>
        <v>66.527500000000003</v>
      </c>
      <c r="L78" s="29">
        <f t="shared" si="13"/>
        <v>155.572</v>
      </c>
      <c r="M78" s="30">
        <f t="shared" si="14"/>
        <v>362.83075000000002</v>
      </c>
      <c r="N78" s="39"/>
      <c r="O78" s="32">
        <f t="shared" si="15"/>
        <v>302.44425000000001</v>
      </c>
      <c r="P78" s="32">
        <f t="shared" si="16"/>
        <v>327.44425000000001</v>
      </c>
      <c r="Q78" s="53">
        <f t="shared" si="8"/>
        <v>726.17325000000005</v>
      </c>
      <c r="R78" s="33">
        <f t="shared" ref="R78:R140" si="17">F78-H78-I78-L78</f>
        <v>4790.0557499999995</v>
      </c>
      <c r="S78" s="5"/>
    </row>
    <row r="79" spans="1:19">
      <c r="A79" s="5">
        <v>68</v>
      </c>
      <c r="B79" s="5" t="s">
        <v>78</v>
      </c>
      <c r="C79" s="15" t="s">
        <v>175</v>
      </c>
      <c r="D79" s="5" t="s">
        <v>2</v>
      </c>
      <c r="E79" s="5" t="s">
        <v>158</v>
      </c>
      <c r="F79" s="25">
        <v>8117.5</v>
      </c>
      <c r="G79" s="34">
        <v>0</v>
      </c>
      <c r="H79" s="27">
        <v>25</v>
      </c>
      <c r="I79" s="25">
        <f t="shared" ref="I79:I139" si="18">F79*2.87%</f>
        <v>232.97225</v>
      </c>
      <c r="J79" s="28">
        <f t="shared" si="11"/>
        <v>576.34249999999997</v>
      </c>
      <c r="K79" s="25">
        <f t="shared" si="12"/>
        <v>105.5275</v>
      </c>
      <c r="L79" s="29">
        <f t="shared" si="13"/>
        <v>246.77199999999999</v>
      </c>
      <c r="M79" s="30">
        <f t="shared" si="14"/>
        <v>575.53075000000001</v>
      </c>
      <c r="N79" s="41"/>
      <c r="O79" s="32">
        <f t="shared" si="15"/>
        <v>479.74424999999997</v>
      </c>
      <c r="P79" s="32">
        <f t="shared" si="16"/>
        <v>504.74425000000002</v>
      </c>
      <c r="Q79" s="53">
        <f t="shared" si="8"/>
        <v>1151.8732500000001</v>
      </c>
      <c r="R79" s="33">
        <f t="shared" si="17"/>
        <v>7612.7557500000003</v>
      </c>
      <c r="S79" s="5"/>
    </row>
    <row r="80" spans="1:19">
      <c r="A80" s="5">
        <v>69</v>
      </c>
      <c r="B80" s="5" t="s">
        <v>79</v>
      </c>
      <c r="C80" s="15" t="s">
        <v>172</v>
      </c>
      <c r="D80" s="5" t="s">
        <v>2</v>
      </c>
      <c r="E80" s="5" t="s">
        <v>158</v>
      </c>
      <c r="F80" s="25">
        <v>7617.5</v>
      </c>
      <c r="G80" s="34">
        <v>0</v>
      </c>
      <c r="H80" s="27">
        <v>25</v>
      </c>
      <c r="I80" s="25">
        <f t="shared" si="18"/>
        <v>218.62225000000001</v>
      </c>
      <c r="J80" s="28">
        <f t="shared" si="11"/>
        <v>540.84249999999997</v>
      </c>
      <c r="K80" s="25">
        <f t="shared" si="12"/>
        <v>99.027500000000003</v>
      </c>
      <c r="L80" s="29">
        <f t="shared" si="13"/>
        <v>231.572</v>
      </c>
      <c r="M80" s="30">
        <f t="shared" si="14"/>
        <v>540.08075000000008</v>
      </c>
      <c r="N80" s="39"/>
      <c r="O80" s="32">
        <f t="shared" si="15"/>
        <v>450.19425000000001</v>
      </c>
      <c r="P80" s="32">
        <f t="shared" si="16"/>
        <v>475.19425000000001</v>
      </c>
      <c r="Q80" s="53">
        <f t="shared" si="8"/>
        <v>1080.9232500000001</v>
      </c>
      <c r="R80" s="33">
        <f t="shared" si="17"/>
        <v>7142.3057499999995</v>
      </c>
      <c r="S80" s="5"/>
    </row>
    <row r="81" spans="1:19">
      <c r="A81" s="5">
        <v>70</v>
      </c>
      <c r="B81" s="5" t="s">
        <v>80</v>
      </c>
      <c r="C81" s="15" t="s">
        <v>159</v>
      </c>
      <c r="D81" s="5" t="s">
        <v>37</v>
      </c>
      <c r="E81" s="5" t="s">
        <v>158</v>
      </c>
      <c r="F81" s="25">
        <v>9500</v>
      </c>
      <c r="G81" s="34">
        <v>0</v>
      </c>
      <c r="H81" s="27">
        <v>25</v>
      </c>
      <c r="I81" s="25">
        <f t="shared" si="18"/>
        <v>272.64999999999998</v>
      </c>
      <c r="J81" s="28">
        <f t="shared" si="11"/>
        <v>674.49999999999989</v>
      </c>
      <c r="K81" s="25">
        <f t="shared" si="12"/>
        <v>123.50000000000001</v>
      </c>
      <c r="L81" s="29">
        <f t="shared" si="13"/>
        <v>288.8</v>
      </c>
      <c r="M81" s="30">
        <f t="shared" si="14"/>
        <v>673.55000000000007</v>
      </c>
      <c r="N81" s="41"/>
      <c r="O81" s="32">
        <f t="shared" si="15"/>
        <v>561.45000000000005</v>
      </c>
      <c r="P81" s="32">
        <f t="shared" si="16"/>
        <v>586.45000000000005</v>
      </c>
      <c r="Q81" s="53">
        <f t="shared" ref="Q81:Q144" si="19">J81+M81</f>
        <v>1348.05</v>
      </c>
      <c r="R81" s="33">
        <f t="shared" si="17"/>
        <v>8913.5500000000011</v>
      </c>
      <c r="S81" s="5"/>
    </row>
    <row r="82" spans="1:19">
      <c r="A82" s="5">
        <v>71</v>
      </c>
      <c r="B82" s="5" t="s">
        <v>81</v>
      </c>
      <c r="C82" s="15" t="s">
        <v>162</v>
      </c>
      <c r="D82" s="5" t="s">
        <v>2</v>
      </c>
      <c r="E82" s="5" t="s">
        <v>158</v>
      </c>
      <c r="F82" s="25">
        <v>8731.73</v>
      </c>
      <c r="G82" s="34">
        <v>0</v>
      </c>
      <c r="H82" s="27">
        <v>25</v>
      </c>
      <c r="I82" s="25">
        <f>F82*2.87%</f>
        <v>250.600651</v>
      </c>
      <c r="J82" s="28">
        <f t="shared" si="11"/>
        <v>619.95282999999995</v>
      </c>
      <c r="K82" s="25">
        <f t="shared" si="12"/>
        <v>113.51249</v>
      </c>
      <c r="L82" s="29">
        <f t="shared" si="13"/>
        <v>265.444592</v>
      </c>
      <c r="M82" s="30">
        <f t="shared" si="14"/>
        <v>619.079657</v>
      </c>
      <c r="N82" s="39"/>
      <c r="O82" s="32">
        <f t="shared" si="15"/>
        <v>516.04524300000003</v>
      </c>
      <c r="P82" s="32">
        <f t="shared" si="16"/>
        <v>541.04524300000003</v>
      </c>
      <c r="Q82" s="53">
        <f t="shared" si="19"/>
        <v>1239.0324869999999</v>
      </c>
      <c r="R82" s="33">
        <v>8190.69</v>
      </c>
      <c r="S82" s="5"/>
    </row>
    <row r="83" spans="1:19">
      <c r="A83" s="5">
        <v>72</v>
      </c>
      <c r="B83" s="5" t="s">
        <v>82</v>
      </c>
      <c r="C83" s="15" t="s">
        <v>159</v>
      </c>
      <c r="D83" s="5" t="s">
        <v>2</v>
      </c>
      <c r="E83" s="5" t="s">
        <v>158</v>
      </c>
      <c r="F83" s="25">
        <v>5617.5</v>
      </c>
      <c r="G83" s="34">
        <v>0</v>
      </c>
      <c r="H83" s="27">
        <v>25</v>
      </c>
      <c r="I83" s="25">
        <f t="shared" si="18"/>
        <v>161.22225</v>
      </c>
      <c r="J83" s="28">
        <f t="shared" si="11"/>
        <v>398.84249999999997</v>
      </c>
      <c r="K83" s="25">
        <f t="shared" si="12"/>
        <v>73.027500000000003</v>
      </c>
      <c r="L83" s="29">
        <f t="shared" si="13"/>
        <v>170.77199999999999</v>
      </c>
      <c r="M83" s="30">
        <f t="shared" si="14"/>
        <v>398.28075000000001</v>
      </c>
      <c r="N83" s="43"/>
      <c r="O83" s="32">
        <f t="shared" si="15"/>
        <v>331.99424999999997</v>
      </c>
      <c r="P83" s="32">
        <f t="shared" si="16"/>
        <v>356.99424999999997</v>
      </c>
      <c r="Q83" s="53">
        <f t="shared" si="19"/>
        <v>797.12324999999998</v>
      </c>
      <c r="R83" s="33">
        <f t="shared" si="17"/>
        <v>5260.5057500000003</v>
      </c>
      <c r="S83" s="5"/>
    </row>
    <row r="84" spans="1:19">
      <c r="A84" s="5">
        <v>73</v>
      </c>
      <c r="B84" s="5" t="s">
        <v>83</v>
      </c>
      <c r="C84" s="15" t="s">
        <v>172</v>
      </c>
      <c r="D84" s="5" t="s">
        <v>2</v>
      </c>
      <c r="E84" s="5" t="s">
        <v>158</v>
      </c>
      <c r="F84" s="25">
        <v>7617.5</v>
      </c>
      <c r="G84" s="34">
        <v>0</v>
      </c>
      <c r="H84" s="27">
        <v>25</v>
      </c>
      <c r="I84" s="25">
        <f t="shared" si="18"/>
        <v>218.62225000000001</v>
      </c>
      <c r="J84" s="28">
        <f t="shared" si="11"/>
        <v>540.84249999999997</v>
      </c>
      <c r="K84" s="25">
        <f t="shared" si="12"/>
        <v>99.027500000000003</v>
      </c>
      <c r="L84" s="29">
        <f t="shared" si="13"/>
        <v>231.572</v>
      </c>
      <c r="M84" s="30">
        <f t="shared" si="14"/>
        <v>540.08075000000008</v>
      </c>
      <c r="N84" s="39"/>
      <c r="O84" s="32">
        <f t="shared" si="15"/>
        <v>450.19425000000001</v>
      </c>
      <c r="P84" s="32">
        <f t="shared" si="16"/>
        <v>475.19425000000001</v>
      </c>
      <c r="Q84" s="53">
        <f t="shared" si="19"/>
        <v>1080.9232500000001</v>
      </c>
      <c r="R84" s="33">
        <f t="shared" si="17"/>
        <v>7142.3057499999995</v>
      </c>
      <c r="S84" s="5"/>
    </row>
    <row r="85" spans="1:19">
      <c r="A85" s="5">
        <v>74</v>
      </c>
      <c r="B85" s="5" t="s">
        <v>84</v>
      </c>
      <c r="C85" s="15" t="s">
        <v>159</v>
      </c>
      <c r="D85" s="5" t="s">
        <v>2</v>
      </c>
      <c r="E85" s="5" t="s">
        <v>158</v>
      </c>
      <c r="F85" s="25">
        <v>5117.5</v>
      </c>
      <c r="G85" s="34">
        <v>0</v>
      </c>
      <c r="H85" s="27">
        <v>25</v>
      </c>
      <c r="I85" s="25">
        <f t="shared" si="18"/>
        <v>146.87225000000001</v>
      </c>
      <c r="J85" s="28">
        <f t="shared" si="11"/>
        <v>363.34249999999997</v>
      </c>
      <c r="K85" s="25">
        <f t="shared" si="12"/>
        <v>66.527500000000003</v>
      </c>
      <c r="L85" s="29">
        <f t="shared" si="13"/>
        <v>155.572</v>
      </c>
      <c r="M85" s="30">
        <f t="shared" si="14"/>
        <v>362.83075000000002</v>
      </c>
      <c r="N85" s="39"/>
      <c r="O85" s="32">
        <f t="shared" si="15"/>
        <v>302.44425000000001</v>
      </c>
      <c r="P85" s="32">
        <f t="shared" si="16"/>
        <v>327.44425000000001</v>
      </c>
      <c r="Q85" s="53">
        <f t="shared" si="19"/>
        <v>726.17325000000005</v>
      </c>
      <c r="R85" s="33">
        <f t="shared" si="17"/>
        <v>4790.0557499999995</v>
      </c>
      <c r="S85" s="5"/>
    </row>
    <row r="86" spans="1:19">
      <c r="A86" s="5">
        <v>75</v>
      </c>
      <c r="B86" s="5" t="s">
        <v>85</v>
      </c>
      <c r="C86" s="15" t="s">
        <v>167</v>
      </c>
      <c r="D86" s="5" t="s">
        <v>18</v>
      </c>
      <c r="E86" s="5" t="s">
        <v>158</v>
      </c>
      <c r="F86" s="25">
        <v>8117.5</v>
      </c>
      <c r="G86" s="34">
        <v>0</v>
      </c>
      <c r="H86" s="27">
        <v>25</v>
      </c>
      <c r="I86" s="25">
        <f t="shared" si="18"/>
        <v>232.97225</v>
      </c>
      <c r="J86" s="28">
        <f t="shared" si="11"/>
        <v>576.34249999999997</v>
      </c>
      <c r="K86" s="25">
        <f t="shared" si="12"/>
        <v>105.5275</v>
      </c>
      <c r="L86" s="29">
        <f t="shared" si="13"/>
        <v>246.77199999999999</v>
      </c>
      <c r="M86" s="30">
        <f t="shared" si="14"/>
        <v>575.53075000000001</v>
      </c>
      <c r="N86" s="39"/>
      <c r="O86" s="32">
        <f t="shared" si="15"/>
        <v>479.74424999999997</v>
      </c>
      <c r="P86" s="32">
        <f t="shared" si="16"/>
        <v>504.74425000000002</v>
      </c>
      <c r="Q86" s="53">
        <f t="shared" si="19"/>
        <v>1151.8732500000001</v>
      </c>
      <c r="R86" s="33">
        <f t="shared" si="17"/>
        <v>7612.7557500000003</v>
      </c>
      <c r="S86" s="5"/>
    </row>
    <row r="87" spans="1:19">
      <c r="A87" s="5">
        <v>76</v>
      </c>
      <c r="B87" s="5" t="s">
        <v>86</v>
      </c>
      <c r="C87" s="15" t="s">
        <v>175</v>
      </c>
      <c r="D87" s="5" t="s">
        <v>2</v>
      </c>
      <c r="E87" s="5" t="s">
        <v>158</v>
      </c>
      <c r="F87" s="25">
        <v>7617.5</v>
      </c>
      <c r="G87" s="34">
        <v>0</v>
      </c>
      <c r="H87" s="27">
        <v>25</v>
      </c>
      <c r="I87" s="25">
        <f t="shared" si="18"/>
        <v>218.62225000000001</v>
      </c>
      <c r="J87" s="28">
        <f t="shared" si="11"/>
        <v>540.84249999999997</v>
      </c>
      <c r="K87" s="25">
        <f t="shared" si="12"/>
        <v>99.027500000000003</v>
      </c>
      <c r="L87" s="29">
        <f t="shared" si="13"/>
        <v>231.572</v>
      </c>
      <c r="M87" s="30">
        <f t="shared" si="14"/>
        <v>540.08075000000008</v>
      </c>
      <c r="N87" s="39"/>
      <c r="O87" s="32">
        <f t="shared" si="15"/>
        <v>450.19425000000001</v>
      </c>
      <c r="P87" s="32">
        <f t="shared" si="16"/>
        <v>475.19425000000001</v>
      </c>
      <c r="Q87" s="53">
        <f t="shared" si="19"/>
        <v>1080.9232500000001</v>
      </c>
      <c r="R87" s="33">
        <f t="shared" si="17"/>
        <v>7142.3057499999995</v>
      </c>
      <c r="S87" s="5"/>
    </row>
    <row r="88" spans="1:19">
      <c r="A88" s="5">
        <v>77</v>
      </c>
      <c r="B88" s="5" t="s">
        <v>87</v>
      </c>
      <c r="C88" s="15" t="s">
        <v>159</v>
      </c>
      <c r="D88" s="5" t="s">
        <v>37</v>
      </c>
      <c r="E88" s="5" t="s">
        <v>158</v>
      </c>
      <c r="F88" s="25">
        <v>6117.5</v>
      </c>
      <c r="G88" s="34">
        <v>0</v>
      </c>
      <c r="H88" s="27">
        <v>25</v>
      </c>
      <c r="I88" s="25">
        <f>F88*2.87%</f>
        <v>175.57225</v>
      </c>
      <c r="J88" s="28">
        <f t="shared" si="11"/>
        <v>434.34249999999997</v>
      </c>
      <c r="K88" s="25">
        <f t="shared" si="12"/>
        <v>79.527500000000003</v>
      </c>
      <c r="L88" s="29">
        <f t="shared" si="13"/>
        <v>185.97200000000001</v>
      </c>
      <c r="M88" s="30">
        <f t="shared" si="14"/>
        <v>433.73075</v>
      </c>
      <c r="N88" s="39"/>
      <c r="O88" s="32">
        <f t="shared" si="15"/>
        <v>361.54425000000003</v>
      </c>
      <c r="P88" s="32">
        <f t="shared" si="16"/>
        <v>386.54425000000003</v>
      </c>
      <c r="Q88" s="53">
        <f t="shared" si="19"/>
        <v>868.07324999999992</v>
      </c>
      <c r="R88" s="33">
        <f t="shared" si="17"/>
        <v>5730.9557500000001</v>
      </c>
      <c r="S88" s="5"/>
    </row>
    <row r="89" spans="1:19">
      <c r="A89" s="5">
        <v>78</v>
      </c>
      <c r="B89" s="5" t="s">
        <v>88</v>
      </c>
      <c r="C89" s="15" t="s">
        <v>159</v>
      </c>
      <c r="D89" s="5" t="s">
        <v>2</v>
      </c>
      <c r="E89" s="5" t="s">
        <v>158</v>
      </c>
      <c r="F89" s="25">
        <v>7500</v>
      </c>
      <c r="G89" s="34">
        <v>0</v>
      </c>
      <c r="H89" s="27">
        <v>25</v>
      </c>
      <c r="I89" s="25">
        <f t="shared" si="18"/>
        <v>215.25</v>
      </c>
      <c r="J89" s="28">
        <f t="shared" si="11"/>
        <v>532.5</v>
      </c>
      <c r="K89" s="25">
        <f t="shared" si="12"/>
        <v>97.500000000000014</v>
      </c>
      <c r="L89" s="29">
        <f t="shared" si="13"/>
        <v>228</v>
      </c>
      <c r="M89" s="30">
        <f t="shared" si="14"/>
        <v>531.75</v>
      </c>
      <c r="N89" s="39"/>
      <c r="O89" s="32">
        <f t="shared" si="15"/>
        <v>443.25</v>
      </c>
      <c r="P89" s="32">
        <f t="shared" si="16"/>
        <v>468.25</v>
      </c>
      <c r="Q89" s="53">
        <f t="shared" si="19"/>
        <v>1064.25</v>
      </c>
      <c r="R89" s="33">
        <f t="shared" si="17"/>
        <v>7031.75</v>
      </c>
      <c r="S89" s="5"/>
    </row>
    <row r="90" spans="1:19">
      <c r="A90" s="5">
        <v>79</v>
      </c>
      <c r="B90" s="5" t="s">
        <v>89</v>
      </c>
      <c r="C90" s="15" t="s">
        <v>159</v>
      </c>
      <c r="D90" s="5" t="s">
        <v>2</v>
      </c>
      <c r="E90" s="5" t="s">
        <v>158</v>
      </c>
      <c r="F90" s="25">
        <v>5117.5</v>
      </c>
      <c r="G90" s="34">
        <v>0</v>
      </c>
      <c r="H90" s="27">
        <v>25</v>
      </c>
      <c r="I90" s="25">
        <f t="shared" si="18"/>
        <v>146.87225000000001</v>
      </c>
      <c r="J90" s="28">
        <f t="shared" si="11"/>
        <v>363.34249999999997</v>
      </c>
      <c r="K90" s="25">
        <f t="shared" si="12"/>
        <v>66.527500000000003</v>
      </c>
      <c r="L90" s="29">
        <f t="shared" si="13"/>
        <v>155.572</v>
      </c>
      <c r="M90" s="30">
        <f t="shared" si="14"/>
        <v>362.83075000000002</v>
      </c>
      <c r="N90" s="39"/>
      <c r="O90" s="32">
        <f t="shared" si="15"/>
        <v>302.44425000000001</v>
      </c>
      <c r="P90" s="32">
        <f t="shared" si="16"/>
        <v>327.44425000000001</v>
      </c>
      <c r="Q90" s="53">
        <f t="shared" si="19"/>
        <v>726.17325000000005</v>
      </c>
      <c r="R90" s="33">
        <f t="shared" si="17"/>
        <v>4790.0557499999995</v>
      </c>
      <c r="S90" s="5"/>
    </row>
    <row r="91" spans="1:19">
      <c r="A91" s="5">
        <v>80</v>
      </c>
      <c r="B91" s="5" t="s">
        <v>90</v>
      </c>
      <c r="C91" s="15" t="s">
        <v>167</v>
      </c>
      <c r="D91" s="5" t="s">
        <v>18</v>
      </c>
      <c r="E91" s="5" t="s">
        <v>158</v>
      </c>
      <c r="F91" s="25">
        <v>16000</v>
      </c>
      <c r="G91" s="34">
        <v>0</v>
      </c>
      <c r="H91" s="27">
        <v>25</v>
      </c>
      <c r="I91" s="25">
        <f>F91*2.87%</f>
        <v>459.2</v>
      </c>
      <c r="J91" s="28">
        <f t="shared" si="11"/>
        <v>1136</v>
      </c>
      <c r="K91" s="25">
        <f t="shared" si="12"/>
        <v>208.00000000000003</v>
      </c>
      <c r="L91" s="29">
        <f t="shared" si="13"/>
        <v>486.4</v>
      </c>
      <c r="M91" s="30">
        <f t="shared" si="14"/>
        <v>1134.4000000000001</v>
      </c>
      <c r="N91" s="39"/>
      <c r="O91" s="32">
        <f t="shared" si="15"/>
        <v>945.59999999999991</v>
      </c>
      <c r="P91" s="32">
        <f t="shared" si="16"/>
        <v>970.59999999999991</v>
      </c>
      <c r="Q91" s="53">
        <f t="shared" si="19"/>
        <v>2270.4</v>
      </c>
      <c r="R91" s="33">
        <f t="shared" si="17"/>
        <v>15029.4</v>
      </c>
      <c r="S91" s="5"/>
    </row>
    <row r="92" spans="1:19">
      <c r="A92" s="5">
        <v>81</v>
      </c>
      <c r="B92" s="5" t="s">
        <v>91</v>
      </c>
      <c r="C92" s="15" t="s">
        <v>159</v>
      </c>
      <c r="D92" s="5" t="s">
        <v>28</v>
      </c>
      <c r="E92" s="5" t="s">
        <v>158</v>
      </c>
      <c r="F92" s="25">
        <v>7000</v>
      </c>
      <c r="G92" s="34">
        <v>0</v>
      </c>
      <c r="H92" s="27">
        <v>25</v>
      </c>
      <c r="I92" s="25">
        <f>F92*2.87%</f>
        <v>200.9</v>
      </c>
      <c r="J92" s="28">
        <f t="shared" si="11"/>
        <v>496.99999999999994</v>
      </c>
      <c r="K92" s="25">
        <f t="shared" si="12"/>
        <v>91.000000000000014</v>
      </c>
      <c r="L92" s="29">
        <f t="shared" si="13"/>
        <v>212.8</v>
      </c>
      <c r="M92" s="30">
        <f t="shared" si="14"/>
        <v>496.3</v>
      </c>
      <c r="N92" s="39"/>
      <c r="O92" s="32">
        <f t="shared" si="15"/>
        <v>413.70000000000005</v>
      </c>
      <c r="P92" s="32">
        <f t="shared" si="16"/>
        <v>438.70000000000005</v>
      </c>
      <c r="Q92" s="53">
        <f t="shared" si="19"/>
        <v>993.3</v>
      </c>
      <c r="R92" s="33">
        <f t="shared" si="17"/>
        <v>6561.3</v>
      </c>
      <c r="S92" s="5"/>
    </row>
    <row r="93" spans="1:19">
      <c r="A93" s="5">
        <v>82</v>
      </c>
      <c r="B93" s="5" t="s">
        <v>92</v>
      </c>
      <c r="C93" s="15" t="s">
        <v>162</v>
      </c>
      <c r="D93" s="5" t="s">
        <v>2</v>
      </c>
      <c r="E93" s="5" t="s">
        <v>158</v>
      </c>
      <c r="F93" s="25">
        <v>8117.5</v>
      </c>
      <c r="G93" s="34">
        <v>0</v>
      </c>
      <c r="H93" s="27">
        <v>25</v>
      </c>
      <c r="I93" s="25">
        <f t="shared" si="18"/>
        <v>232.97225</v>
      </c>
      <c r="J93" s="28">
        <f t="shared" si="11"/>
        <v>576.34249999999997</v>
      </c>
      <c r="K93" s="25">
        <f t="shared" si="12"/>
        <v>105.5275</v>
      </c>
      <c r="L93" s="29">
        <f t="shared" si="13"/>
        <v>246.77199999999999</v>
      </c>
      <c r="M93" s="30">
        <f t="shared" si="14"/>
        <v>575.53075000000001</v>
      </c>
      <c r="N93" s="39"/>
      <c r="O93" s="32">
        <f t="shared" si="15"/>
        <v>479.74424999999997</v>
      </c>
      <c r="P93" s="32">
        <f t="shared" si="16"/>
        <v>504.74425000000002</v>
      </c>
      <c r="Q93" s="53">
        <f t="shared" si="19"/>
        <v>1151.8732500000001</v>
      </c>
      <c r="R93" s="33">
        <f t="shared" si="17"/>
        <v>7612.7557500000003</v>
      </c>
      <c r="S93" s="5"/>
    </row>
    <row r="94" spans="1:19">
      <c r="A94" s="5">
        <v>83</v>
      </c>
      <c r="B94" s="5" t="s">
        <v>93</v>
      </c>
      <c r="C94" s="15" t="s">
        <v>159</v>
      </c>
      <c r="D94" s="5" t="s">
        <v>2</v>
      </c>
      <c r="E94" s="5" t="s">
        <v>158</v>
      </c>
      <c r="F94" s="25">
        <v>5117.5</v>
      </c>
      <c r="G94" s="34">
        <v>0</v>
      </c>
      <c r="H94" s="27">
        <v>25</v>
      </c>
      <c r="I94" s="25">
        <f t="shared" si="18"/>
        <v>146.87225000000001</v>
      </c>
      <c r="J94" s="28">
        <f t="shared" si="11"/>
        <v>363.34249999999997</v>
      </c>
      <c r="K94" s="25">
        <f t="shared" si="12"/>
        <v>66.527500000000003</v>
      </c>
      <c r="L94" s="29">
        <f t="shared" si="13"/>
        <v>155.572</v>
      </c>
      <c r="M94" s="30">
        <f t="shared" si="14"/>
        <v>362.83075000000002</v>
      </c>
      <c r="N94" s="39"/>
      <c r="O94" s="32">
        <f t="shared" si="15"/>
        <v>302.44425000000001</v>
      </c>
      <c r="P94" s="32">
        <f t="shared" si="16"/>
        <v>327.44425000000001</v>
      </c>
      <c r="Q94" s="53">
        <f t="shared" si="19"/>
        <v>726.17325000000005</v>
      </c>
      <c r="R94" s="33">
        <f t="shared" si="17"/>
        <v>4790.0557499999995</v>
      </c>
      <c r="S94" s="5"/>
    </row>
    <row r="95" spans="1:19">
      <c r="A95" s="5">
        <v>84</v>
      </c>
      <c r="B95" s="5" t="s">
        <v>94</v>
      </c>
      <c r="C95" s="15" t="s">
        <v>162</v>
      </c>
      <c r="D95" s="5" t="s">
        <v>2</v>
      </c>
      <c r="E95" s="5" t="s">
        <v>158</v>
      </c>
      <c r="F95" s="25">
        <v>8117.5</v>
      </c>
      <c r="G95" s="34">
        <v>0</v>
      </c>
      <c r="H95" s="27">
        <v>25</v>
      </c>
      <c r="I95" s="25">
        <f t="shared" si="18"/>
        <v>232.97225</v>
      </c>
      <c r="J95" s="28">
        <f t="shared" si="11"/>
        <v>576.34249999999997</v>
      </c>
      <c r="K95" s="25">
        <f t="shared" si="12"/>
        <v>105.5275</v>
      </c>
      <c r="L95" s="29">
        <f t="shared" si="13"/>
        <v>246.77199999999999</v>
      </c>
      <c r="M95" s="30">
        <f t="shared" si="14"/>
        <v>575.53075000000001</v>
      </c>
      <c r="N95" s="39"/>
      <c r="O95" s="32">
        <f t="shared" si="15"/>
        <v>479.74424999999997</v>
      </c>
      <c r="P95" s="32">
        <f t="shared" si="16"/>
        <v>504.74425000000002</v>
      </c>
      <c r="Q95" s="53">
        <f t="shared" si="19"/>
        <v>1151.8732500000001</v>
      </c>
      <c r="R95" s="33">
        <f t="shared" si="17"/>
        <v>7612.7557500000003</v>
      </c>
      <c r="S95" s="5"/>
    </row>
    <row r="96" spans="1:19">
      <c r="A96" s="5">
        <v>85</v>
      </c>
      <c r="B96" s="5" t="s">
        <v>95</v>
      </c>
      <c r="C96" s="15" t="s">
        <v>159</v>
      </c>
      <c r="D96" s="5" t="s">
        <v>96</v>
      </c>
      <c r="E96" s="5" t="s">
        <v>158</v>
      </c>
      <c r="F96" s="25">
        <v>7617.5</v>
      </c>
      <c r="G96" s="34">
        <v>0</v>
      </c>
      <c r="H96" s="27">
        <v>25</v>
      </c>
      <c r="I96" s="25">
        <f t="shared" si="18"/>
        <v>218.62225000000001</v>
      </c>
      <c r="J96" s="28">
        <f t="shared" si="11"/>
        <v>540.84249999999997</v>
      </c>
      <c r="K96" s="25">
        <f t="shared" si="12"/>
        <v>99.027500000000003</v>
      </c>
      <c r="L96" s="29">
        <f t="shared" si="13"/>
        <v>231.572</v>
      </c>
      <c r="M96" s="30">
        <f t="shared" si="14"/>
        <v>540.08075000000008</v>
      </c>
      <c r="N96" s="39"/>
      <c r="O96" s="32">
        <f t="shared" si="15"/>
        <v>450.19425000000001</v>
      </c>
      <c r="P96" s="32">
        <f t="shared" si="16"/>
        <v>475.19425000000001</v>
      </c>
      <c r="Q96" s="53">
        <f t="shared" si="19"/>
        <v>1080.9232500000001</v>
      </c>
      <c r="R96" s="33">
        <f t="shared" si="17"/>
        <v>7142.3057499999995</v>
      </c>
      <c r="S96" s="5"/>
    </row>
    <row r="97" spans="1:19">
      <c r="A97" s="5">
        <v>86</v>
      </c>
      <c r="B97" s="5" t="s">
        <v>97</v>
      </c>
      <c r="C97" s="15" t="s">
        <v>159</v>
      </c>
      <c r="D97" s="5" t="s">
        <v>28</v>
      </c>
      <c r="E97" s="5" t="s">
        <v>158</v>
      </c>
      <c r="F97" s="25">
        <v>11594.8</v>
      </c>
      <c r="G97" s="34">
        <v>0</v>
      </c>
      <c r="H97" s="27">
        <v>25</v>
      </c>
      <c r="I97" s="25">
        <f t="shared" si="18"/>
        <v>332.77076</v>
      </c>
      <c r="J97" s="28">
        <f t="shared" si="11"/>
        <v>823.23079999999993</v>
      </c>
      <c r="K97" s="25">
        <f t="shared" si="12"/>
        <v>150.73240000000001</v>
      </c>
      <c r="L97" s="29">
        <f t="shared" si="13"/>
        <v>352.48192</v>
      </c>
      <c r="M97" s="30">
        <f t="shared" si="14"/>
        <v>822.07132000000001</v>
      </c>
      <c r="N97" s="39"/>
      <c r="O97" s="32">
        <f t="shared" si="15"/>
        <v>685.25268000000005</v>
      </c>
      <c r="P97" s="32">
        <f t="shared" si="16"/>
        <v>710.25268000000005</v>
      </c>
      <c r="Q97" s="53">
        <f t="shared" si="19"/>
        <v>1645.3021199999998</v>
      </c>
      <c r="R97" s="33">
        <f t="shared" si="17"/>
        <v>10884.54732</v>
      </c>
      <c r="S97" s="5"/>
    </row>
    <row r="98" spans="1:19">
      <c r="A98" s="5">
        <v>87</v>
      </c>
      <c r="B98" s="5" t="s">
        <v>98</v>
      </c>
      <c r="C98" s="15" t="s">
        <v>159</v>
      </c>
      <c r="D98" s="5" t="s">
        <v>2</v>
      </c>
      <c r="E98" s="5" t="s">
        <v>158</v>
      </c>
      <c r="F98" s="25">
        <v>5117.5</v>
      </c>
      <c r="G98" s="34">
        <v>0</v>
      </c>
      <c r="H98" s="27">
        <v>25</v>
      </c>
      <c r="I98" s="25">
        <f t="shared" si="18"/>
        <v>146.87225000000001</v>
      </c>
      <c r="J98" s="28">
        <f t="shared" si="11"/>
        <v>363.34249999999997</v>
      </c>
      <c r="K98" s="25">
        <f t="shared" si="12"/>
        <v>66.527500000000003</v>
      </c>
      <c r="L98" s="29">
        <f t="shared" si="13"/>
        <v>155.572</v>
      </c>
      <c r="M98" s="30">
        <f t="shared" si="14"/>
        <v>362.83075000000002</v>
      </c>
      <c r="N98" s="39"/>
      <c r="O98" s="32">
        <f t="shared" si="15"/>
        <v>302.44425000000001</v>
      </c>
      <c r="P98" s="32">
        <f t="shared" si="16"/>
        <v>327.44425000000001</v>
      </c>
      <c r="Q98" s="53">
        <f t="shared" si="19"/>
        <v>726.17325000000005</v>
      </c>
      <c r="R98" s="33">
        <f t="shared" si="17"/>
        <v>4790.0557499999995</v>
      </c>
      <c r="S98" s="5"/>
    </row>
    <row r="99" spans="1:19">
      <c r="A99" s="5">
        <v>88</v>
      </c>
      <c r="B99" s="5" t="s">
        <v>99</v>
      </c>
      <c r="C99" s="15" t="s">
        <v>163</v>
      </c>
      <c r="D99" s="5" t="s">
        <v>28</v>
      </c>
      <c r="E99" s="5" t="s">
        <v>158</v>
      </c>
      <c r="F99" s="25">
        <v>9808.75</v>
      </c>
      <c r="G99" s="34">
        <v>0</v>
      </c>
      <c r="H99" s="27">
        <v>25</v>
      </c>
      <c r="I99" s="25">
        <f>F99*2.87%</f>
        <v>281.51112499999999</v>
      </c>
      <c r="J99" s="28">
        <f t="shared" si="11"/>
        <v>696.42124999999999</v>
      </c>
      <c r="K99" s="25">
        <f t="shared" si="12"/>
        <v>127.51375000000002</v>
      </c>
      <c r="L99" s="29">
        <f t="shared" si="13"/>
        <v>298.18599999999998</v>
      </c>
      <c r="M99" s="30">
        <f t="shared" si="14"/>
        <v>695.44037500000002</v>
      </c>
      <c r="N99" s="39"/>
      <c r="O99" s="32">
        <f t="shared" si="15"/>
        <v>579.69712499999991</v>
      </c>
      <c r="P99" s="32">
        <f t="shared" si="16"/>
        <v>604.69712499999991</v>
      </c>
      <c r="Q99" s="53">
        <f t="shared" si="19"/>
        <v>1391.861625</v>
      </c>
      <c r="R99" s="33">
        <f t="shared" si="17"/>
        <v>9204.0528749999994</v>
      </c>
      <c r="S99" s="5"/>
    </row>
    <row r="100" spans="1:19">
      <c r="A100" s="5">
        <v>89</v>
      </c>
      <c r="B100" s="5" t="s">
        <v>100</v>
      </c>
      <c r="C100" s="15" t="s">
        <v>162</v>
      </c>
      <c r="D100" s="5" t="s">
        <v>2</v>
      </c>
      <c r="E100" s="5" t="s">
        <v>158</v>
      </c>
      <c r="F100" s="25">
        <v>8117.5</v>
      </c>
      <c r="G100" s="34">
        <v>0</v>
      </c>
      <c r="H100" s="27">
        <v>25</v>
      </c>
      <c r="I100" s="25">
        <f t="shared" si="18"/>
        <v>232.97225</v>
      </c>
      <c r="J100" s="28">
        <f t="shared" si="11"/>
        <v>576.34249999999997</v>
      </c>
      <c r="K100" s="25">
        <f t="shared" si="12"/>
        <v>105.5275</v>
      </c>
      <c r="L100" s="29">
        <f t="shared" si="13"/>
        <v>246.77199999999999</v>
      </c>
      <c r="M100" s="30">
        <f t="shared" si="14"/>
        <v>575.53075000000001</v>
      </c>
      <c r="N100" s="39"/>
      <c r="O100" s="32">
        <f t="shared" si="15"/>
        <v>479.74424999999997</v>
      </c>
      <c r="P100" s="32">
        <f t="shared" si="16"/>
        <v>504.74425000000002</v>
      </c>
      <c r="Q100" s="53">
        <f t="shared" si="19"/>
        <v>1151.8732500000001</v>
      </c>
      <c r="R100" s="33">
        <f t="shared" si="17"/>
        <v>7612.7557500000003</v>
      </c>
      <c r="S100" s="5"/>
    </row>
    <row r="101" spans="1:19">
      <c r="A101" s="5">
        <v>90</v>
      </c>
      <c r="B101" s="5" t="s">
        <v>101</v>
      </c>
      <c r="C101" s="15" t="s">
        <v>178</v>
      </c>
      <c r="D101" s="5" t="s">
        <v>2</v>
      </c>
      <c r="E101" s="5" t="s">
        <v>158</v>
      </c>
      <c r="F101" s="25">
        <v>7617.5</v>
      </c>
      <c r="G101" s="34">
        <v>0</v>
      </c>
      <c r="H101" s="27">
        <v>25</v>
      </c>
      <c r="I101" s="25">
        <f t="shared" si="18"/>
        <v>218.62225000000001</v>
      </c>
      <c r="J101" s="28">
        <f t="shared" si="11"/>
        <v>540.84249999999997</v>
      </c>
      <c r="K101" s="25">
        <f t="shared" si="12"/>
        <v>99.027500000000003</v>
      </c>
      <c r="L101" s="29">
        <f t="shared" si="13"/>
        <v>231.572</v>
      </c>
      <c r="M101" s="30">
        <f t="shared" si="14"/>
        <v>540.08075000000008</v>
      </c>
      <c r="N101" s="39"/>
      <c r="O101" s="32">
        <f t="shared" si="15"/>
        <v>450.19425000000001</v>
      </c>
      <c r="P101" s="32">
        <f t="shared" si="16"/>
        <v>475.19425000000001</v>
      </c>
      <c r="Q101" s="53">
        <f t="shared" si="19"/>
        <v>1080.9232500000001</v>
      </c>
      <c r="R101" s="33">
        <f t="shared" si="17"/>
        <v>7142.3057499999995</v>
      </c>
      <c r="S101" s="5"/>
    </row>
    <row r="102" spans="1:19">
      <c r="A102" s="5">
        <v>91</v>
      </c>
      <c r="B102" s="5" t="s">
        <v>102</v>
      </c>
      <c r="C102" s="15" t="s">
        <v>167</v>
      </c>
      <c r="D102" s="5" t="s">
        <v>103</v>
      </c>
      <c r="E102" s="5" t="s">
        <v>158</v>
      </c>
      <c r="F102" s="25">
        <v>9735</v>
      </c>
      <c r="G102" s="34">
        <v>0</v>
      </c>
      <c r="H102" s="27">
        <v>25</v>
      </c>
      <c r="I102" s="25">
        <f t="shared" si="18"/>
        <v>279.39449999999999</v>
      </c>
      <c r="J102" s="28">
        <f t="shared" si="11"/>
        <v>691.18499999999995</v>
      </c>
      <c r="K102" s="25">
        <f t="shared" si="12"/>
        <v>126.55500000000001</v>
      </c>
      <c r="L102" s="29">
        <f t="shared" si="13"/>
        <v>295.94400000000002</v>
      </c>
      <c r="M102" s="30">
        <f t="shared" si="14"/>
        <v>690.2115</v>
      </c>
      <c r="N102" s="39"/>
      <c r="O102" s="32">
        <f t="shared" si="15"/>
        <v>575.33850000000007</v>
      </c>
      <c r="P102" s="32">
        <f t="shared" si="16"/>
        <v>600.33850000000007</v>
      </c>
      <c r="Q102" s="53">
        <f t="shared" si="19"/>
        <v>1381.3964999999998</v>
      </c>
      <c r="R102" s="33">
        <v>9134.67</v>
      </c>
      <c r="S102" s="5"/>
    </row>
    <row r="103" spans="1:19">
      <c r="A103" s="5">
        <v>92</v>
      </c>
      <c r="B103" s="5" t="s">
        <v>104</v>
      </c>
      <c r="C103" s="15" t="s">
        <v>159</v>
      </c>
      <c r="D103" s="5" t="s">
        <v>37</v>
      </c>
      <c r="E103" s="5" t="s">
        <v>158</v>
      </c>
      <c r="F103" s="25">
        <v>6728.2</v>
      </c>
      <c r="G103" s="34">
        <v>0</v>
      </c>
      <c r="H103" s="27">
        <v>25</v>
      </c>
      <c r="I103" s="25">
        <f t="shared" si="18"/>
        <v>193.09933999999998</v>
      </c>
      <c r="J103" s="28">
        <f t="shared" si="11"/>
        <v>477.70219999999995</v>
      </c>
      <c r="K103" s="25">
        <f t="shared" si="12"/>
        <v>87.4666</v>
      </c>
      <c r="L103" s="29">
        <f t="shared" si="13"/>
        <v>204.53727999999998</v>
      </c>
      <c r="M103" s="30">
        <f t="shared" si="14"/>
        <v>477.02938</v>
      </c>
      <c r="N103" s="39"/>
      <c r="O103" s="32">
        <f t="shared" si="15"/>
        <v>397.63661999999999</v>
      </c>
      <c r="P103" s="32">
        <f t="shared" si="16"/>
        <v>422.63661999999999</v>
      </c>
      <c r="Q103" s="53">
        <f t="shared" si="19"/>
        <v>954.73157999999989</v>
      </c>
      <c r="R103" s="33">
        <f t="shared" si="17"/>
        <v>6305.5633800000005</v>
      </c>
      <c r="S103" s="5"/>
    </row>
    <row r="104" spans="1:19">
      <c r="A104" s="5">
        <v>93</v>
      </c>
      <c r="B104" s="5" t="s">
        <v>105</v>
      </c>
      <c r="C104" s="15" t="s">
        <v>179</v>
      </c>
      <c r="D104" s="5" t="s">
        <v>2</v>
      </c>
      <c r="E104" s="5" t="s">
        <v>158</v>
      </c>
      <c r="F104" s="25">
        <v>8117.5</v>
      </c>
      <c r="G104" s="34">
        <v>0</v>
      </c>
      <c r="H104" s="27">
        <v>25</v>
      </c>
      <c r="I104" s="25">
        <f t="shared" si="18"/>
        <v>232.97225</v>
      </c>
      <c r="J104" s="28">
        <f t="shared" si="11"/>
        <v>576.34249999999997</v>
      </c>
      <c r="K104" s="25">
        <f t="shared" si="12"/>
        <v>105.5275</v>
      </c>
      <c r="L104" s="29">
        <f t="shared" si="13"/>
        <v>246.77199999999999</v>
      </c>
      <c r="M104" s="30">
        <f t="shared" si="14"/>
        <v>575.53075000000001</v>
      </c>
      <c r="N104" s="39"/>
      <c r="O104" s="32">
        <f t="shared" si="15"/>
        <v>479.74424999999997</v>
      </c>
      <c r="P104" s="32">
        <f t="shared" si="16"/>
        <v>504.74425000000002</v>
      </c>
      <c r="Q104" s="53">
        <f t="shared" si="19"/>
        <v>1151.8732500000001</v>
      </c>
      <c r="R104" s="33">
        <f t="shared" si="17"/>
        <v>7612.7557500000003</v>
      </c>
      <c r="S104" s="5"/>
    </row>
    <row r="105" spans="1:19">
      <c r="A105" s="5">
        <v>94</v>
      </c>
      <c r="B105" s="5" t="s">
        <v>106</v>
      </c>
      <c r="C105" s="15" t="s">
        <v>159</v>
      </c>
      <c r="D105" s="5" t="s">
        <v>2</v>
      </c>
      <c r="E105" s="5" t="s">
        <v>158</v>
      </c>
      <c r="F105" s="25">
        <v>5117.5</v>
      </c>
      <c r="G105" s="34">
        <v>0</v>
      </c>
      <c r="H105" s="27">
        <v>25</v>
      </c>
      <c r="I105" s="25">
        <f t="shared" si="18"/>
        <v>146.87225000000001</v>
      </c>
      <c r="J105" s="28">
        <f t="shared" si="11"/>
        <v>363.34249999999997</v>
      </c>
      <c r="K105" s="25">
        <f t="shared" si="12"/>
        <v>66.527500000000003</v>
      </c>
      <c r="L105" s="29">
        <f t="shared" si="13"/>
        <v>155.572</v>
      </c>
      <c r="M105" s="30">
        <f t="shared" si="14"/>
        <v>362.83075000000002</v>
      </c>
      <c r="N105" s="39"/>
      <c r="O105" s="32">
        <f t="shared" si="15"/>
        <v>302.44425000000001</v>
      </c>
      <c r="P105" s="32">
        <f t="shared" si="16"/>
        <v>327.44425000000001</v>
      </c>
      <c r="Q105" s="53">
        <f t="shared" si="19"/>
        <v>726.17325000000005</v>
      </c>
      <c r="R105" s="33">
        <f t="shared" si="17"/>
        <v>4790.0557499999995</v>
      </c>
      <c r="S105" s="5"/>
    </row>
    <row r="106" spans="1:19">
      <c r="A106" s="5">
        <v>95</v>
      </c>
      <c r="B106" s="5" t="s">
        <v>107</v>
      </c>
      <c r="C106" s="15" t="s">
        <v>167</v>
      </c>
      <c r="D106" s="5" t="s">
        <v>96</v>
      </c>
      <c r="E106" s="5" t="s">
        <v>158</v>
      </c>
      <c r="F106" s="25">
        <v>11500</v>
      </c>
      <c r="G106" s="34">
        <v>0</v>
      </c>
      <c r="H106" s="27">
        <v>25</v>
      </c>
      <c r="I106" s="25">
        <f>F106*2.87%</f>
        <v>330.05</v>
      </c>
      <c r="J106" s="28">
        <f t="shared" si="11"/>
        <v>816.49999999999989</v>
      </c>
      <c r="K106" s="25">
        <f t="shared" si="12"/>
        <v>149.5</v>
      </c>
      <c r="L106" s="29">
        <f t="shared" si="13"/>
        <v>349.6</v>
      </c>
      <c r="M106" s="30">
        <f t="shared" si="14"/>
        <v>815.35</v>
      </c>
      <c r="N106" s="39"/>
      <c r="O106" s="32">
        <f t="shared" si="15"/>
        <v>679.65000000000009</v>
      </c>
      <c r="P106" s="32">
        <f t="shared" si="16"/>
        <v>704.65000000000009</v>
      </c>
      <c r="Q106" s="53">
        <f t="shared" si="19"/>
        <v>1631.85</v>
      </c>
      <c r="R106" s="33">
        <f t="shared" si="17"/>
        <v>10795.35</v>
      </c>
      <c r="S106" s="5"/>
    </row>
    <row r="107" spans="1:19">
      <c r="A107" s="5">
        <v>96</v>
      </c>
      <c r="B107" s="5" t="s">
        <v>108</v>
      </c>
      <c r="C107" s="15" t="s">
        <v>167</v>
      </c>
      <c r="D107" s="5" t="s">
        <v>2</v>
      </c>
      <c r="E107" s="5" t="s">
        <v>158</v>
      </c>
      <c r="F107" s="25">
        <v>8117.5</v>
      </c>
      <c r="G107" s="34">
        <v>0</v>
      </c>
      <c r="H107" s="27">
        <v>25</v>
      </c>
      <c r="I107" s="25">
        <f t="shared" si="18"/>
        <v>232.97225</v>
      </c>
      <c r="J107" s="28">
        <f t="shared" si="11"/>
        <v>576.34249999999997</v>
      </c>
      <c r="K107" s="25">
        <f t="shared" si="12"/>
        <v>105.5275</v>
      </c>
      <c r="L107" s="29">
        <f t="shared" si="13"/>
        <v>246.77199999999999</v>
      </c>
      <c r="M107" s="30">
        <f t="shared" si="14"/>
        <v>575.53075000000001</v>
      </c>
      <c r="N107" s="39"/>
      <c r="O107" s="32">
        <f t="shared" si="15"/>
        <v>479.74424999999997</v>
      </c>
      <c r="P107" s="32">
        <f t="shared" si="16"/>
        <v>504.74425000000002</v>
      </c>
      <c r="Q107" s="53">
        <f t="shared" si="19"/>
        <v>1151.8732500000001</v>
      </c>
      <c r="R107" s="33">
        <f t="shared" si="17"/>
        <v>7612.7557500000003</v>
      </c>
      <c r="S107" s="5"/>
    </row>
    <row r="108" spans="1:19">
      <c r="A108" s="5">
        <v>97</v>
      </c>
      <c r="B108" s="5" t="s">
        <v>109</v>
      </c>
      <c r="C108" s="15" t="s">
        <v>159</v>
      </c>
      <c r="D108" s="5" t="s">
        <v>6</v>
      </c>
      <c r="E108" s="5" t="s">
        <v>158</v>
      </c>
      <c r="F108" s="25">
        <v>15000</v>
      </c>
      <c r="G108" s="34">
        <v>0</v>
      </c>
      <c r="H108" s="27">
        <v>25</v>
      </c>
      <c r="I108" s="25">
        <f>F108*2.87%</f>
        <v>430.5</v>
      </c>
      <c r="J108" s="28">
        <f t="shared" si="11"/>
        <v>1065</v>
      </c>
      <c r="K108" s="25">
        <f t="shared" si="12"/>
        <v>195.00000000000003</v>
      </c>
      <c r="L108" s="29">
        <f t="shared" si="13"/>
        <v>456</v>
      </c>
      <c r="M108" s="30">
        <f t="shared" si="14"/>
        <v>1063.5</v>
      </c>
      <c r="N108" s="39"/>
      <c r="O108" s="32">
        <f t="shared" si="15"/>
        <v>886.5</v>
      </c>
      <c r="P108" s="32">
        <f t="shared" si="16"/>
        <v>911.5</v>
      </c>
      <c r="Q108" s="53">
        <f t="shared" si="19"/>
        <v>2128.5</v>
      </c>
      <c r="R108" s="33">
        <f t="shared" si="17"/>
        <v>14088.5</v>
      </c>
      <c r="S108" s="5"/>
    </row>
    <row r="109" spans="1:19">
      <c r="A109" s="5">
        <v>98</v>
      </c>
      <c r="B109" s="5" t="s">
        <v>110</v>
      </c>
      <c r="C109" s="15" t="s">
        <v>159</v>
      </c>
      <c r="D109" s="5" t="s">
        <v>2</v>
      </c>
      <c r="E109" s="5" t="s">
        <v>158</v>
      </c>
      <c r="F109" s="25">
        <v>8117.5</v>
      </c>
      <c r="G109" s="34">
        <v>0</v>
      </c>
      <c r="H109" s="27">
        <v>25</v>
      </c>
      <c r="I109" s="25">
        <f t="shared" si="18"/>
        <v>232.97225</v>
      </c>
      <c r="J109" s="28">
        <f t="shared" si="11"/>
        <v>576.34249999999997</v>
      </c>
      <c r="K109" s="25">
        <f t="shared" si="12"/>
        <v>105.5275</v>
      </c>
      <c r="L109" s="29">
        <f t="shared" si="13"/>
        <v>246.77199999999999</v>
      </c>
      <c r="M109" s="30">
        <f t="shared" si="14"/>
        <v>575.53075000000001</v>
      </c>
      <c r="N109" s="39"/>
      <c r="O109" s="32">
        <f t="shared" si="15"/>
        <v>479.74424999999997</v>
      </c>
      <c r="P109" s="32">
        <f t="shared" si="16"/>
        <v>504.74425000000002</v>
      </c>
      <c r="Q109" s="53">
        <f t="shared" si="19"/>
        <v>1151.8732500000001</v>
      </c>
      <c r="R109" s="33">
        <f t="shared" si="17"/>
        <v>7612.7557500000003</v>
      </c>
      <c r="S109" s="5"/>
    </row>
    <row r="110" spans="1:19">
      <c r="A110" s="5">
        <v>99</v>
      </c>
      <c r="B110" s="5" t="s">
        <v>111</v>
      </c>
      <c r="C110" s="15" t="s">
        <v>163</v>
      </c>
      <c r="D110" s="5" t="s">
        <v>28</v>
      </c>
      <c r="E110" s="5" t="s">
        <v>158</v>
      </c>
      <c r="F110" s="25">
        <v>8926.08</v>
      </c>
      <c r="G110" s="34">
        <v>0</v>
      </c>
      <c r="H110" s="27">
        <v>25</v>
      </c>
      <c r="I110" s="25">
        <f t="shared" si="18"/>
        <v>256.178496</v>
      </c>
      <c r="J110" s="28">
        <f t="shared" si="11"/>
        <v>633.75167999999996</v>
      </c>
      <c r="K110" s="25">
        <f t="shared" si="12"/>
        <v>116.03904000000001</v>
      </c>
      <c r="L110" s="29">
        <f t="shared" si="13"/>
        <v>271.35283199999998</v>
      </c>
      <c r="M110" s="30">
        <f t="shared" si="14"/>
        <v>632.85907200000008</v>
      </c>
      <c r="N110" s="39"/>
      <c r="O110" s="32">
        <f t="shared" si="15"/>
        <v>527.53132800000003</v>
      </c>
      <c r="P110" s="32">
        <f t="shared" si="16"/>
        <v>552.53132800000003</v>
      </c>
      <c r="Q110" s="53">
        <f t="shared" si="19"/>
        <v>1266.610752</v>
      </c>
      <c r="R110" s="33">
        <f t="shared" si="17"/>
        <v>8373.548671999999</v>
      </c>
      <c r="S110" s="5"/>
    </row>
    <row r="111" spans="1:19">
      <c r="A111" s="5">
        <v>100</v>
      </c>
      <c r="B111" s="5" t="s">
        <v>112</v>
      </c>
      <c r="C111" s="15" t="s">
        <v>162</v>
      </c>
      <c r="D111" s="5" t="s">
        <v>28</v>
      </c>
      <c r="E111" s="5" t="s">
        <v>158</v>
      </c>
      <c r="F111" s="25">
        <v>13619.86</v>
      </c>
      <c r="G111" s="34">
        <v>0</v>
      </c>
      <c r="H111" s="27">
        <v>25</v>
      </c>
      <c r="I111" s="25">
        <f>F111*2.87%</f>
        <v>390.88998200000003</v>
      </c>
      <c r="J111" s="28">
        <f t="shared" si="11"/>
        <v>967.01005999999995</v>
      </c>
      <c r="K111" s="25">
        <f t="shared" si="12"/>
        <v>177.05818000000002</v>
      </c>
      <c r="L111" s="29">
        <f t="shared" si="13"/>
        <v>414.043744</v>
      </c>
      <c r="M111" s="30">
        <f t="shared" si="14"/>
        <v>965.64807400000007</v>
      </c>
      <c r="N111" s="39"/>
      <c r="O111" s="32">
        <f t="shared" si="15"/>
        <v>804.93372599999998</v>
      </c>
      <c r="P111" s="32">
        <f t="shared" si="16"/>
        <v>829.93372599999998</v>
      </c>
      <c r="Q111" s="53">
        <f t="shared" si="19"/>
        <v>1932.658134</v>
      </c>
      <c r="R111" s="33">
        <f t="shared" si="17"/>
        <v>12789.926273999999</v>
      </c>
      <c r="S111" s="5"/>
    </row>
    <row r="112" spans="1:19">
      <c r="A112" s="5">
        <v>101</v>
      </c>
      <c r="B112" s="5" t="s">
        <v>157</v>
      </c>
      <c r="C112" s="15" t="s">
        <v>159</v>
      </c>
      <c r="D112" s="5" t="s">
        <v>2</v>
      </c>
      <c r="E112" s="5" t="s">
        <v>158</v>
      </c>
      <c r="F112" s="25">
        <v>8117.5</v>
      </c>
      <c r="G112" s="34">
        <v>0</v>
      </c>
      <c r="H112" s="27">
        <v>25</v>
      </c>
      <c r="I112" s="25">
        <f t="shared" si="18"/>
        <v>232.97225</v>
      </c>
      <c r="J112" s="28">
        <f t="shared" si="11"/>
        <v>576.34249999999997</v>
      </c>
      <c r="K112" s="25">
        <f t="shared" si="12"/>
        <v>105.5275</v>
      </c>
      <c r="L112" s="29">
        <f t="shared" si="13"/>
        <v>246.77199999999999</v>
      </c>
      <c r="M112" s="30">
        <f t="shared" si="14"/>
        <v>575.53075000000001</v>
      </c>
      <c r="N112" s="39"/>
      <c r="O112" s="32">
        <f t="shared" si="15"/>
        <v>479.74424999999997</v>
      </c>
      <c r="P112" s="32">
        <f t="shared" si="16"/>
        <v>504.74425000000002</v>
      </c>
      <c r="Q112" s="53">
        <f t="shared" si="19"/>
        <v>1151.8732500000001</v>
      </c>
      <c r="R112" s="33">
        <f t="shared" si="17"/>
        <v>7612.7557500000003</v>
      </c>
      <c r="S112" s="5"/>
    </row>
    <row r="113" spans="1:19">
      <c r="A113" s="5">
        <v>102</v>
      </c>
      <c r="B113" s="5" t="s">
        <v>113</v>
      </c>
      <c r="C113" s="15" t="s">
        <v>180</v>
      </c>
      <c r="D113" s="5" t="s">
        <v>2</v>
      </c>
      <c r="E113" s="5" t="s">
        <v>158</v>
      </c>
      <c r="F113" s="25">
        <v>8117.5</v>
      </c>
      <c r="G113" s="34">
        <v>0</v>
      </c>
      <c r="H113" s="27">
        <v>25</v>
      </c>
      <c r="I113" s="25">
        <f t="shared" si="18"/>
        <v>232.97225</v>
      </c>
      <c r="J113" s="28">
        <f t="shared" si="11"/>
        <v>576.34249999999997</v>
      </c>
      <c r="K113" s="25">
        <f t="shared" si="12"/>
        <v>105.5275</v>
      </c>
      <c r="L113" s="29">
        <f t="shared" si="13"/>
        <v>246.77199999999999</v>
      </c>
      <c r="M113" s="30">
        <f t="shared" si="14"/>
        <v>575.53075000000001</v>
      </c>
      <c r="N113" s="39"/>
      <c r="O113" s="32">
        <f t="shared" si="15"/>
        <v>479.74424999999997</v>
      </c>
      <c r="P113" s="32">
        <f t="shared" si="16"/>
        <v>504.74425000000002</v>
      </c>
      <c r="Q113" s="53">
        <f t="shared" si="19"/>
        <v>1151.8732500000001</v>
      </c>
      <c r="R113" s="33">
        <f t="shared" si="17"/>
        <v>7612.7557500000003</v>
      </c>
      <c r="S113" s="5"/>
    </row>
    <row r="114" spans="1:19">
      <c r="A114" s="5">
        <v>103</v>
      </c>
      <c r="B114" s="5" t="s">
        <v>114</v>
      </c>
      <c r="C114" s="15" t="s">
        <v>181</v>
      </c>
      <c r="D114" s="5" t="s">
        <v>2</v>
      </c>
      <c r="E114" s="5" t="s">
        <v>158</v>
      </c>
      <c r="F114" s="25">
        <v>8117.5</v>
      </c>
      <c r="G114" s="34">
        <v>0</v>
      </c>
      <c r="H114" s="27">
        <v>25</v>
      </c>
      <c r="I114" s="25">
        <f t="shared" si="18"/>
        <v>232.97225</v>
      </c>
      <c r="J114" s="28">
        <f t="shared" si="11"/>
        <v>576.34249999999997</v>
      </c>
      <c r="K114" s="25">
        <f t="shared" si="12"/>
        <v>105.5275</v>
      </c>
      <c r="L114" s="29">
        <f t="shared" si="13"/>
        <v>246.77199999999999</v>
      </c>
      <c r="M114" s="30">
        <f t="shared" si="14"/>
        <v>575.53075000000001</v>
      </c>
      <c r="N114" s="39"/>
      <c r="O114" s="32">
        <f t="shared" si="15"/>
        <v>479.74424999999997</v>
      </c>
      <c r="P114" s="32">
        <f t="shared" si="16"/>
        <v>504.74425000000002</v>
      </c>
      <c r="Q114" s="53">
        <f t="shared" si="19"/>
        <v>1151.8732500000001</v>
      </c>
      <c r="R114" s="33">
        <f t="shared" si="17"/>
        <v>7612.7557500000003</v>
      </c>
      <c r="S114" s="5"/>
    </row>
    <row r="115" spans="1:19">
      <c r="A115" s="5">
        <v>104</v>
      </c>
      <c r="B115" s="5" t="s">
        <v>115</v>
      </c>
      <c r="C115" s="15" t="s">
        <v>159</v>
      </c>
      <c r="D115" s="5" t="s">
        <v>2</v>
      </c>
      <c r="E115" s="5" t="s">
        <v>158</v>
      </c>
      <c r="F115" s="25">
        <v>5117.5</v>
      </c>
      <c r="G115" s="34">
        <v>0</v>
      </c>
      <c r="H115" s="27">
        <v>25</v>
      </c>
      <c r="I115" s="25">
        <f t="shared" si="18"/>
        <v>146.87225000000001</v>
      </c>
      <c r="J115" s="28">
        <f t="shared" si="11"/>
        <v>363.34249999999997</v>
      </c>
      <c r="K115" s="25">
        <f t="shared" si="12"/>
        <v>66.527500000000003</v>
      </c>
      <c r="L115" s="29">
        <f t="shared" si="13"/>
        <v>155.572</v>
      </c>
      <c r="M115" s="30">
        <f t="shared" si="14"/>
        <v>362.83075000000002</v>
      </c>
      <c r="N115" s="39"/>
      <c r="O115" s="32">
        <f t="shared" si="15"/>
        <v>302.44425000000001</v>
      </c>
      <c r="P115" s="32">
        <f t="shared" si="16"/>
        <v>327.44425000000001</v>
      </c>
      <c r="Q115" s="53">
        <f t="shared" si="19"/>
        <v>726.17325000000005</v>
      </c>
      <c r="R115" s="33">
        <f t="shared" si="17"/>
        <v>4790.0557499999995</v>
      </c>
      <c r="S115" s="5"/>
    </row>
    <row r="116" spans="1:19">
      <c r="A116" s="5">
        <v>105</v>
      </c>
      <c r="B116" s="5" t="s">
        <v>116</v>
      </c>
      <c r="C116" s="15" t="s">
        <v>159</v>
      </c>
      <c r="D116" s="5" t="s">
        <v>28</v>
      </c>
      <c r="E116" s="5" t="s">
        <v>158</v>
      </c>
      <c r="F116" s="25">
        <v>6766.91</v>
      </c>
      <c r="G116" s="34">
        <v>0</v>
      </c>
      <c r="H116" s="27">
        <v>25</v>
      </c>
      <c r="I116" s="25">
        <f>F116*2.87%</f>
        <v>194.210317</v>
      </c>
      <c r="J116" s="28">
        <f t="shared" si="11"/>
        <v>480.45060999999993</v>
      </c>
      <c r="K116" s="25">
        <f t="shared" si="12"/>
        <v>87.969830000000002</v>
      </c>
      <c r="L116" s="29">
        <f t="shared" si="13"/>
        <v>205.71406400000001</v>
      </c>
      <c r="M116" s="30">
        <f t="shared" si="14"/>
        <v>479.77391900000003</v>
      </c>
      <c r="N116" s="39"/>
      <c r="O116" s="32">
        <f t="shared" si="15"/>
        <v>399.92438100000004</v>
      </c>
      <c r="P116" s="32">
        <f t="shared" si="16"/>
        <v>424.92438100000004</v>
      </c>
      <c r="Q116" s="53">
        <f t="shared" si="19"/>
        <v>960.22452899999996</v>
      </c>
      <c r="R116" s="33">
        <f t="shared" si="17"/>
        <v>6341.985619</v>
      </c>
      <c r="S116" s="5"/>
    </row>
    <row r="117" spans="1:19">
      <c r="A117" s="5">
        <v>106</v>
      </c>
      <c r="B117" s="5" t="s">
        <v>117</v>
      </c>
      <c r="C117" s="15" t="s">
        <v>159</v>
      </c>
      <c r="D117" s="5" t="s">
        <v>2</v>
      </c>
      <c r="E117" s="5" t="s">
        <v>158</v>
      </c>
      <c r="F117" s="25">
        <v>10000</v>
      </c>
      <c r="G117" s="34">
        <v>0</v>
      </c>
      <c r="H117" s="27">
        <v>25</v>
      </c>
      <c r="I117" s="25">
        <f t="shared" si="18"/>
        <v>287</v>
      </c>
      <c r="J117" s="28">
        <f t="shared" si="11"/>
        <v>709.99999999999989</v>
      </c>
      <c r="K117" s="25">
        <f t="shared" si="12"/>
        <v>130</v>
      </c>
      <c r="L117" s="29">
        <f t="shared" si="13"/>
        <v>304</v>
      </c>
      <c r="M117" s="30">
        <f t="shared" si="14"/>
        <v>709</v>
      </c>
      <c r="N117" s="39"/>
      <c r="O117" s="32">
        <f t="shared" si="15"/>
        <v>591</v>
      </c>
      <c r="P117" s="32">
        <f t="shared" si="16"/>
        <v>616</v>
      </c>
      <c r="Q117" s="53">
        <f t="shared" si="19"/>
        <v>1419</v>
      </c>
      <c r="R117" s="33">
        <f t="shared" si="17"/>
        <v>9384</v>
      </c>
      <c r="S117" s="5"/>
    </row>
    <row r="118" spans="1:19">
      <c r="A118" s="5">
        <v>107</v>
      </c>
      <c r="B118" s="5" t="s">
        <v>118</v>
      </c>
      <c r="C118" s="15" t="s">
        <v>159</v>
      </c>
      <c r="D118" s="5" t="s">
        <v>2</v>
      </c>
      <c r="E118" s="5" t="s">
        <v>158</v>
      </c>
      <c r="F118" s="25">
        <v>8735.34</v>
      </c>
      <c r="G118" s="34">
        <v>0</v>
      </c>
      <c r="H118" s="27">
        <v>25</v>
      </c>
      <c r="I118" s="25">
        <f>F118*2.87%</f>
        <v>250.70425800000001</v>
      </c>
      <c r="J118" s="28">
        <f t="shared" si="11"/>
        <v>620.20913999999993</v>
      </c>
      <c r="K118" s="25">
        <f t="shared" si="12"/>
        <v>113.55942000000002</v>
      </c>
      <c r="L118" s="29">
        <f t="shared" si="13"/>
        <v>265.55433599999998</v>
      </c>
      <c r="M118" s="30">
        <f t="shared" si="14"/>
        <v>619.3356060000001</v>
      </c>
      <c r="N118" s="39"/>
      <c r="O118" s="32">
        <f t="shared" si="15"/>
        <v>516.25859400000002</v>
      </c>
      <c r="P118" s="32">
        <f t="shared" si="16"/>
        <v>541.2585939999999</v>
      </c>
      <c r="Q118" s="53">
        <f t="shared" si="19"/>
        <v>1239.544746</v>
      </c>
      <c r="R118" s="33">
        <v>8194.09</v>
      </c>
      <c r="S118" s="5"/>
    </row>
    <row r="119" spans="1:19">
      <c r="A119" s="5">
        <v>108</v>
      </c>
      <c r="B119" s="5" t="s">
        <v>119</v>
      </c>
      <c r="C119" s="15" t="s">
        <v>167</v>
      </c>
      <c r="D119" s="5" t="s">
        <v>10</v>
      </c>
      <c r="E119" s="5" t="s">
        <v>158</v>
      </c>
      <c r="F119" s="25">
        <v>7000</v>
      </c>
      <c r="G119" s="34">
        <v>0</v>
      </c>
      <c r="H119" s="27">
        <v>25</v>
      </c>
      <c r="I119" s="25">
        <f t="shared" si="18"/>
        <v>200.9</v>
      </c>
      <c r="J119" s="28">
        <f t="shared" si="11"/>
        <v>496.99999999999994</v>
      </c>
      <c r="K119" s="25">
        <f t="shared" si="12"/>
        <v>91.000000000000014</v>
      </c>
      <c r="L119" s="29">
        <f t="shared" si="13"/>
        <v>212.8</v>
      </c>
      <c r="M119" s="30">
        <f t="shared" si="14"/>
        <v>496.3</v>
      </c>
      <c r="N119" s="39"/>
      <c r="O119" s="32">
        <f t="shared" si="15"/>
        <v>413.70000000000005</v>
      </c>
      <c r="P119" s="32">
        <f t="shared" si="16"/>
        <v>438.70000000000005</v>
      </c>
      <c r="Q119" s="53">
        <f t="shared" si="19"/>
        <v>993.3</v>
      </c>
      <c r="R119" s="33">
        <f t="shared" si="17"/>
        <v>6561.3</v>
      </c>
      <c r="S119" s="5"/>
    </row>
    <row r="120" spans="1:19">
      <c r="A120" s="5">
        <v>109</v>
      </c>
      <c r="B120" s="5" t="s">
        <v>120</v>
      </c>
      <c r="C120" s="15" t="s">
        <v>159</v>
      </c>
      <c r="D120" s="5" t="s">
        <v>2</v>
      </c>
      <c r="E120" s="5" t="s">
        <v>158</v>
      </c>
      <c r="F120" s="25">
        <v>5117.5</v>
      </c>
      <c r="G120" s="34">
        <v>0</v>
      </c>
      <c r="H120" s="27">
        <v>25</v>
      </c>
      <c r="I120" s="25">
        <f t="shared" si="18"/>
        <v>146.87225000000001</v>
      </c>
      <c r="J120" s="28">
        <f t="shared" si="11"/>
        <v>363.34249999999997</v>
      </c>
      <c r="K120" s="25">
        <f t="shared" si="12"/>
        <v>66.527500000000003</v>
      </c>
      <c r="L120" s="29">
        <f t="shared" si="13"/>
        <v>155.572</v>
      </c>
      <c r="M120" s="30">
        <f t="shared" si="14"/>
        <v>362.83075000000002</v>
      </c>
      <c r="N120" s="39"/>
      <c r="O120" s="32">
        <f t="shared" si="15"/>
        <v>302.44425000000001</v>
      </c>
      <c r="P120" s="32">
        <f t="shared" si="16"/>
        <v>327.44425000000001</v>
      </c>
      <c r="Q120" s="53">
        <f t="shared" si="19"/>
        <v>726.17325000000005</v>
      </c>
      <c r="R120" s="33">
        <f t="shared" si="17"/>
        <v>4790.0557499999995</v>
      </c>
      <c r="S120" s="5"/>
    </row>
    <row r="121" spans="1:19">
      <c r="A121" s="5">
        <v>110</v>
      </c>
      <c r="B121" s="5" t="s">
        <v>121</v>
      </c>
      <c r="C121" s="15" t="s">
        <v>159</v>
      </c>
      <c r="D121" s="5" t="s">
        <v>2</v>
      </c>
      <c r="E121" s="5" t="s">
        <v>158</v>
      </c>
      <c r="F121" s="25">
        <v>8117.5</v>
      </c>
      <c r="G121" s="34">
        <v>0</v>
      </c>
      <c r="H121" s="27">
        <v>25</v>
      </c>
      <c r="I121" s="25">
        <f t="shared" si="18"/>
        <v>232.97225</v>
      </c>
      <c r="J121" s="28">
        <f t="shared" si="11"/>
        <v>576.34249999999997</v>
      </c>
      <c r="K121" s="25">
        <f t="shared" si="12"/>
        <v>105.5275</v>
      </c>
      <c r="L121" s="29">
        <f t="shared" si="13"/>
        <v>246.77199999999999</v>
      </c>
      <c r="M121" s="30">
        <f t="shared" si="14"/>
        <v>575.53075000000001</v>
      </c>
      <c r="N121" s="39"/>
      <c r="O121" s="32">
        <f t="shared" si="15"/>
        <v>479.74424999999997</v>
      </c>
      <c r="P121" s="32">
        <f t="shared" si="16"/>
        <v>504.74425000000002</v>
      </c>
      <c r="Q121" s="53">
        <f t="shared" si="19"/>
        <v>1151.8732500000001</v>
      </c>
      <c r="R121" s="33">
        <f t="shared" si="17"/>
        <v>7612.7557500000003</v>
      </c>
      <c r="S121" s="5"/>
    </row>
    <row r="122" spans="1:19">
      <c r="A122" s="5">
        <v>111</v>
      </c>
      <c r="B122" s="5" t="s">
        <v>122</v>
      </c>
      <c r="C122" s="15" t="s">
        <v>159</v>
      </c>
      <c r="D122" s="5" t="s">
        <v>10</v>
      </c>
      <c r="E122" s="5" t="s">
        <v>158</v>
      </c>
      <c r="F122" s="25">
        <v>7700.16</v>
      </c>
      <c r="G122" s="34">
        <v>0</v>
      </c>
      <c r="H122" s="27">
        <v>25</v>
      </c>
      <c r="I122" s="25">
        <f>F122*2.87%</f>
        <v>220.99459199999998</v>
      </c>
      <c r="J122" s="28">
        <f t="shared" si="11"/>
        <v>546.7113599999999</v>
      </c>
      <c r="K122" s="25">
        <f t="shared" si="12"/>
        <v>100.10208</v>
      </c>
      <c r="L122" s="29">
        <f t="shared" si="13"/>
        <v>234.08486399999998</v>
      </c>
      <c r="M122" s="30">
        <f t="shared" si="14"/>
        <v>545.94134400000007</v>
      </c>
      <c r="N122" s="39"/>
      <c r="O122" s="32">
        <f t="shared" si="15"/>
        <v>455.07945599999994</v>
      </c>
      <c r="P122" s="32">
        <f t="shared" si="16"/>
        <v>480.07945599999994</v>
      </c>
      <c r="Q122" s="53">
        <f t="shared" si="19"/>
        <v>1092.6527040000001</v>
      </c>
      <c r="R122" s="33">
        <f t="shared" si="17"/>
        <v>7220.0805439999995</v>
      </c>
      <c r="S122" s="5"/>
    </row>
    <row r="123" spans="1:19">
      <c r="A123" s="5">
        <v>112</v>
      </c>
      <c r="B123" s="5" t="s">
        <v>123</v>
      </c>
      <c r="C123" s="15" t="s">
        <v>159</v>
      </c>
      <c r="D123" s="5" t="s">
        <v>2</v>
      </c>
      <c r="E123" s="5" t="s">
        <v>158</v>
      </c>
      <c r="F123" s="25">
        <v>8117.5</v>
      </c>
      <c r="G123" s="34">
        <v>0</v>
      </c>
      <c r="H123" s="27">
        <v>25</v>
      </c>
      <c r="I123" s="25">
        <f t="shared" si="18"/>
        <v>232.97225</v>
      </c>
      <c r="J123" s="28">
        <f t="shared" si="11"/>
        <v>576.34249999999997</v>
      </c>
      <c r="K123" s="25">
        <f t="shared" si="12"/>
        <v>105.5275</v>
      </c>
      <c r="L123" s="29">
        <f t="shared" si="13"/>
        <v>246.77199999999999</v>
      </c>
      <c r="M123" s="30">
        <f t="shared" si="14"/>
        <v>575.53075000000001</v>
      </c>
      <c r="N123" s="39"/>
      <c r="O123" s="32">
        <f t="shared" si="15"/>
        <v>479.74424999999997</v>
      </c>
      <c r="P123" s="32">
        <f t="shared" si="16"/>
        <v>504.74425000000002</v>
      </c>
      <c r="Q123" s="53">
        <f t="shared" si="19"/>
        <v>1151.8732500000001</v>
      </c>
      <c r="R123" s="33">
        <f t="shared" si="17"/>
        <v>7612.7557500000003</v>
      </c>
      <c r="S123" s="5"/>
    </row>
    <row r="124" spans="1:19">
      <c r="A124" s="5">
        <v>113</v>
      </c>
      <c r="B124" s="5" t="s">
        <v>124</v>
      </c>
      <c r="C124" s="15" t="s">
        <v>159</v>
      </c>
      <c r="D124" s="5" t="s">
        <v>2</v>
      </c>
      <c r="E124" s="5" t="s">
        <v>158</v>
      </c>
      <c r="F124" s="25">
        <v>5117.5</v>
      </c>
      <c r="G124" s="34">
        <v>0</v>
      </c>
      <c r="H124" s="27">
        <v>25</v>
      </c>
      <c r="I124" s="25">
        <f t="shared" si="18"/>
        <v>146.87225000000001</v>
      </c>
      <c r="J124" s="28">
        <f t="shared" si="11"/>
        <v>363.34249999999997</v>
      </c>
      <c r="K124" s="25">
        <f t="shared" si="12"/>
        <v>66.527500000000003</v>
      </c>
      <c r="L124" s="29">
        <f t="shared" si="13"/>
        <v>155.572</v>
      </c>
      <c r="M124" s="30">
        <f t="shared" si="14"/>
        <v>362.83075000000002</v>
      </c>
      <c r="N124" s="39"/>
      <c r="O124" s="32">
        <f t="shared" si="15"/>
        <v>302.44425000000001</v>
      </c>
      <c r="P124" s="32">
        <f t="shared" si="16"/>
        <v>327.44425000000001</v>
      </c>
      <c r="Q124" s="53">
        <f t="shared" si="19"/>
        <v>726.17325000000005</v>
      </c>
      <c r="R124" s="33">
        <f t="shared" si="17"/>
        <v>4790.0557499999995</v>
      </c>
      <c r="S124" s="5"/>
    </row>
    <row r="125" spans="1:19">
      <c r="A125" s="5">
        <v>114</v>
      </c>
      <c r="B125" s="5" t="s">
        <v>125</v>
      </c>
      <c r="C125" s="15" t="s">
        <v>159</v>
      </c>
      <c r="D125" s="5" t="s">
        <v>2</v>
      </c>
      <c r="E125" s="5" t="s">
        <v>158</v>
      </c>
      <c r="F125" s="25">
        <v>5117.5</v>
      </c>
      <c r="G125" s="34">
        <v>0</v>
      </c>
      <c r="H125" s="27">
        <v>25</v>
      </c>
      <c r="I125" s="25">
        <f t="shared" si="18"/>
        <v>146.87225000000001</v>
      </c>
      <c r="J125" s="28">
        <f t="shared" si="11"/>
        <v>363.34249999999997</v>
      </c>
      <c r="K125" s="25">
        <f t="shared" si="12"/>
        <v>66.527500000000003</v>
      </c>
      <c r="L125" s="29">
        <f t="shared" si="13"/>
        <v>155.572</v>
      </c>
      <c r="M125" s="30">
        <f t="shared" si="14"/>
        <v>362.83075000000002</v>
      </c>
      <c r="N125" s="39"/>
      <c r="O125" s="32">
        <f t="shared" si="15"/>
        <v>302.44425000000001</v>
      </c>
      <c r="P125" s="32">
        <f t="shared" si="16"/>
        <v>327.44425000000001</v>
      </c>
      <c r="Q125" s="53">
        <f t="shared" si="19"/>
        <v>726.17325000000005</v>
      </c>
      <c r="R125" s="33">
        <f t="shared" si="17"/>
        <v>4790.0557499999995</v>
      </c>
      <c r="S125" s="5"/>
    </row>
    <row r="126" spans="1:19">
      <c r="A126" s="5">
        <v>115</v>
      </c>
      <c r="B126" s="5" t="s">
        <v>127</v>
      </c>
      <c r="C126" s="15" t="s">
        <v>159</v>
      </c>
      <c r="D126" s="5" t="s">
        <v>2</v>
      </c>
      <c r="E126" s="5" t="s">
        <v>158</v>
      </c>
      <c r="F126" s="25">
        <v>8117.5</v>
      </c>
      <c r="G126" s="34">
        <v>0</v>
      </c>
      <c r="H126" s="27">
        <v>25</v>
      </c>
      <c r="I126" s="25">
        <f t="shared" si="18"/>
        <v>232.97225</v>
      </c>
      <c r="J126" s="28">
        <f t="shared" si="11"/>
        <v>576.34249999999997</v>
      </c>
      <c r="K126" s="25">
        <f t="shared" si="12"/>
        <v>105.5275</v>
      </c>
      <c r="L126" s="29">
        <f t="shared" si="13"/>
        <v>246.77199999999999</v>
      </c>
      <c r="M126" s="30">
        <f t="shared" si="14"/>
        <v>575.53075000000001</v>
      </c>
      <c r="N126" s="39"/>
      <c r="O126" s="32">
        <f t="shared" si="15"/>
        <v>479.74424999999997</v>
      </c>
      <c r="P126" s="32">
        <f t="shared" si="16"/>
        <v>504.74425000000002</v>
      </c>
      <c r="Q126" s="53">
        <f t="shared" si="19"/>
        <v>1151.8732500000001</v>
      </c>
      <c r="R126" s="33">
        <f t="shared" si="17"/>
        <v>7612.7557500000003</v>
      </c>
      <c r="S126" s="5"/>
    </row>
    <row r="127" spans="1:19">
      <c r="A127" s="5">
        <v>116</v>
      </c>
      <c r="B127" s="5" t="s">
        <v>130</v>
      </c>
      <c r="C127" s="15" t="s">
        <v>159</v>
      </c>
      <c r="D127" s="5" t="s">
        <v>28</v>
      </c>
      <c r="E127" s="5" t="s">
        <v>158</v>
      </c>
      <c r="F127" s="25">
        <v>10000</v>
      </c>
      <c r="G127" s="34">
        <v>0</v>
      </c>
      <c r="H127" s="27">
        <v>25</v>
      </c>
      <c r="I127" s="25">
        <f>F127*2.87%</f>
        <v>287</v>
      </c>
      <c r="J127" s="28">
        <f t="shared" si="11"/>
        <v>709.99999999999989</v>
      </c>
      <c r="K127" s="25">
        <f t="shared" si="12"/>
        <v>130</v>
      </c>
      <c r="L127" s="29">
        <f t="shared" si="13"/>
        <v>304</v>
      </c>
      <c r="M127" s="30">
        <f t="shared" si="14"/>
        <v>709</v>
      </c>
      <c r="N127" s="39"/>
      <c r="O127" s="32">
        <f t="shared" si="15"/>
        <v>591</v>
      </c>
      <c r="P127" s="32">
        <f t="shared" si="16"/>
        <v>616</v>
      </c>
      <c r="Q127" s="53">
        <f t="shared" si="19"/>
        <v>1419</v>
      </c>
      <c r="R127" s="33">
        <f t="shared" si="17"/>
        <v>9384</v>
      </c>
      <c r="S127" s="5"/>
    </row>
    <row r="128" spans="1:19">
      <c r="A128" s="5">
        <v>117</v>
      </c>
      <c r="B128" s="5" t="s">
        <v>135</v>
      </c>
      <c r="C128" s="15" t="s">
        <v>163</v>
      </c>
      <c r="D128" s="5" t="s">
        <v>2</v>
      </c>
      <c r="E128" s="5" t="s">
        <v>158</v>
      </c>
      <c r="F128" s="25">
        <v>8411.67</v>
      </c>
      <c r="G128" s="34">
        <v>0</v>
      </c>
      <c r="H128" s="27">
        <v>25</v>
      </c>
      <c r="I128" s="25">
        <f t="shared" si="18"/>
        <v>241.414929</v>
      </c>
      <c r="J128" s="28">
        <f t="shared" si="11"/>
        <v>597.22856999999999</v>
      </c>
      <c r="K128" s="25">
        <f t="shared" si="12"/>
        <v>109.35171000000001</v>
      </c>
      <c r="L128" s="29">
        <f t="shared" si="13"/>
        <v>255.71476799999999</v>
      </c>
      <c r="M128" s="30">
        <f t="shared" si="14"/>
        <v>596.38740300000006</v>
      </c>
      <c r="N128" s="39"/>
      <c r="O128" s="32">
        <f t="shared" si="15"/>
        <v>497.12969699999996</v>
      </c>
      <c r="P128" s="32">
        <f t="shared" si="16"/>
        <v>522.12969700000008</v>
      </c>
      <c r="Q128" s="53">
        <f t="shared" si="19"/>
        <v>1193.6159729999999</v>
      </c>
      <c r="R128" s="33">
        <f t="shared" si="17"/>
        <v>7889.5403030000007</v>
      </c>
      <c r="S128" s="5"/>
    </row>
    <row r="129" spans="1:19">
      <c r="A129" s="5">
        <v>118</v>
      </c>
      <c r="B129" s="5" t="s">
        <v>126</v>
      </c>
      <c r="C129" s="15" t="s">
        <v>168</v>
      </c>
      <c r="D129" s="5" t="s">
        <v>2</v>
      </c>
      <c r="E129" s="5" t="s">
        <v>158</v>
      </c>
      <c r="F129" s="25">
        <v>7617.5</v>
      </c>
      <c r="G129" s="34">
        <v>0</v>
      </c>
      <c r="H129" s="27">
        <v>25</v>
      </c>
      <c r="I129" s="25">
        <f t="shared" si="18"/>
        <v>218.62225000000001</v>
      </c>
      <c r="J129" s="28">
        <f t="shared" si="11"/>
        <v>540.84249999999997</v>
      </c>
      <c r="K129" s="25">
        <f t="shared" si="12"/>
        <v>99.027500000000003</v>
      </c>
      <c r="L129" s="29">
        <f t="shared" si="13"/>
        <v>231.572</v>
      </c>
      <c r="M129" s="30">
        <f t="shared" si="14"/>
        <v>540.08075000000008</v>
      </c>
      <c r="N129" s="40"/>
      <c r="O129" s="32">
        <f t="shared" si="15"/>
        <v>450.19425000000001</v>
      </c>
      <c r="P129" s="32">
        <f t="shared" si="16"/>
        <v>475.19425000000001</v>
      </c>
      <c r="Q129" s="53">
        <f t="shared" si="19"/>
        <v>1080.9232500000001</v>
      </c>
      <c r="R129" s="33">
        <f t="shared" si="17"/>
        <v>7142.3057499999995</v>
      </c>
      <c r="S129" s="5"/>
    </row>
    <row r="130" spans="1:19">
      <c r="A130" s="5">
        <v>119</v>
      </c>
      <c r="B130" s="5" t="s">
        <v>129</v>
      </c>
      <c r="C130" s="15" t="s">
        <v>175</v>
      </c>
      <c r="D130" s="5" t="s">
        <v>25</v>
      </c>
      <c r="E130" s="5" t="s">
        <v>158</v>
      </c>
      <c r="F130" s="25">
        <v>9117.5</v>
      </c>
      <c r="G130" s="34">
        <v>0</v>
      </c>
      <c r="H130" s="27">
        <v>25</v>
      </c>
      <c r="I130" s="25">
        <f t="shared" si="18"/>
        <v>261.67225000000002</v>
      </c>
      <c r="J130" s="28">
        <f t="shared" si="11"/>
        <v>647.34249999999997</v>
      </c>
      <c r="K130" s="25">
        <f t="shared" si="12"/>
        <v>118.5275</v>
      </c>
      <c r="L130" s="29">
        <f t="shared" si="13"/>
        <v>277.17200000000003</v>
      </c>
      <c r="M130" s="30">
        <f t="shared" si="14"/>
        <v>646.43074999999999</v>
      </c>
      <c r="N130" s="40"/>
      <c r="O130" s="32">
        <f t="shared" si="15"/>
        <v>538.8442500000001</v>
      </c>
      <c r="P130" s="32">
        <f t="shared" si="16"/>
        <v>563.8442500000001</v>
      </c>
      <c r="Q130" s="53">
        <f t="shared" si="19"/>
        <v>1293.77325</v>
      </c>
      <c r="R130" s="33">
        <f t="shared" si="17"/>
        <v>8553.6557499999999</v>
      </c>
      <c r="S130" s="5"/>
    </row>
    <row r="131" spans="1:19">
      <c r="A131" s="5">
        <v>120</v>
      </c>
      <c r="B131" s="5" t="s">
        <v>137</v>
      </c>
      <c r="C131" s="15" t="s">
        <v>162</v>
      </c>
      <c r="D131" s="5" t="s">
        <v>2</v>
      </c>
      <c r="E131" s="5" t="s">
        <v>158</v>
      </c>
      <c r="F131" s="25">
        <v>8966.16</v>
      </c>
      <c r="G131" s="34">
        <v>0</v>
      </c>
      <c r="H131" s="27">
        <v>25</v>
      </c>
      <c r="I131" s="25">
        <f t="shared" si="18"/>
        <v>257.32879200000002</v>
      </c>
      <c r="J131" s="28">
        <f t="shared" si="11"/>
        <v>636.59735999999998</v>
      </c>
      <c r="K131" s="25">
        <f t="shared" si="12"/>
        <v>116.56008000000001</v>
      </c>
      <c r="L131" s="29">
        <f t="shared" si="13"/>
        <v>272.57126399999999</v>
      </c>
      <c r="M131" s="30">
        <f t="shared" si="14"/>
        <v>635.70074399999999</v>
      </c>
      <c r="N131" s="40"/>
      <c r="O131" s="32">
        <f t="shared" si="15"/>
        <v>529.90005599999995</v>
      </c>
      <c r="P131" s="32">
        <f t="shared" si="16"/>
        <v>554.90005599999995</v>
      </c>
      <c r="Q131" s="53">
        <f t="shared" si="19"/>
        <v>1272.298104</v>
      </c>
      <c r="R131" s="33">
        <f t="shared" si="17"/>
        <v>8411.2599439999995</v>
      </c>
      <c r="S131" s="5"/>
    </row>
    <row r="132" spans="1:19">
      <c r="A132" s="5">
        <v>121</v>
      </c>
      <c r="B132" s="5" t="s">
        <v>136</v>
      </c>
      <c r="C132" s="15" t="s">
        <v>159</v>
      </c>
      <c r="D132" s="5" t="s">
        <v>15</v>
      </c>
      <c r="E132" s="5" t="s">
        <v>158</v>
      </c>
      <c r="F132" s="25">
        <v>10537.25</v>
      </c>
      <c r="G132" s="34">
        <v>0</v>
      </c>
      <c r="H132" s="27">
        <v>25</v>
      </c>
      <c r="I132" s="25">
        <f t="shared" si="18"/>
        <v>302.41907500000002</v>
      </c>
      <c r="J132" s="28">
        <f t="shared" si="11"/>
        <v>748.14474999999993</v>
      </c>
      <c r="K132" s="25">
        <f t="shared" si="12"/>
        <v>136.98425</v>
      </c>
      <c r="L132" s="29">
        <f t="shared" si="13"/>
        <v>320.33240000000001</v>
      </c>
      <c r="M132" s="30">
        <f t="shared" si="14"/>
        <v>747.09102500000006</v>
      </c>
      <c r="N132" s="40"/>
      <c r="O132" s="32">
        <f t="shared" si="15"/>
        <v>622.75147500000003</v>
      </c>
      <c r="P132" s="32">
        <f t="shared" si="16"/>
        <v>647.75147500000003</v>
      </c>
      <c r="Q132" s="53">
        <f t="shared" si="19"/>
        <v>1495.2357750000001</v>
      </c>
      <c r="R132" s="33">
        <f t="shared" si="17"/>
        <v>9889.4985250000009</v>
      </c>
      <c r="S132" s="5"/>
    </row>
    <row r="133" spans="1:19">
      <c r="A133" s="5">
        <v>122</v>
      </c>
      <c r="B133" s="5" t="s">
        <v>138</v>
      </c>
      <c r="C133" s="15" t="s">
        <v>159</v>
      </c>
      <c r="D133" s="5" t="s">
        <v>2</v>
      </c>
      <c r="E133" s="5" t="s">
        <v>158</v>
      </c>
      <c r="F133" s="25">
        <v>7617.5</v>
      </c>
      <c r="G133" s="34">
        <v>0</v>
      </c>
      <c r="H133" s="27">
        <v>25</v>
      </c>
      <c r="I133" s="25">
        <f t="shared" si="18"/>
        <v>218.62225000000001</v>
      </c>
      <c r="J133" s="28">
        <f t="shared" si="11"/>
        <v>540.84249999999997</v>
      </c>
      <c r="K133" s="25">
        <f t="shared" si="12"/>
        <v>99.027500000000003</v>
      </c>
      <c r="L133" s="29">
        <f t="shared" si="13"/>
        <v>231.572</v>
      </c>
      <c r="M133" s="30">
        <f t="shared" si="14"/>
        <v>540.08075000000008</v>
      </c>
      <c r="N133" s="40"/>
      <c r="O133" s="32">
        <f t="shared" si="15"/>
        <v>450.19425000000001</v>
      </c>
      <c r="P133" s="32">
        <f t="shared" si="16"/>
        <v>475.19425000000001</v>
      </c>
      <c r="Q133" s="53">
        <f t="shared" si="19"/>
        <v>1080.9232500000001</v>
      </c>
      <c r="R133" s="33">
        <f t="shared" si="17"/>
        <v>7142.3057499999995</v>
      </c>
      <c r="S133" s="5"/>
    </row>
    <row r="134" spans="1:19">
      <c r="A134" s="5">
        <v>123</v>
      </c>
      <c r="B134" s="5" t="s">
        <v>133</v>
      </c>
      <c r="C134" s="15" t="s">
        <v>173</v>
      </c>
      <c r="D134" s="5" t="s">
        <v>37</v>
      </c>
      <c r="E134" s="5" t="s">
        <v>158</v>
      </c>
      <c r="F134" s="25">
        <v>9500</v>
      </c>
      <c r="G134" s="34">
        <v>0</v>
      </c>
      <c r="H134" s="27">
        <v>25</v>
      </c>
      <c r="I134" s="25">
        <f t="shared" si="18"/>
        <v>272.64999999999998</v>
      </c>
      <c r="J134" s="28">
        <f t="shared" si="11"/>
        <v>674.49999999999989</v>
      </c>
      <c r="K134" s="25">
        <f t="shared" si="12"/>
        <v>123.50000000000001</v>
      </c>
      <c r="L134" s="29">
        <f t="shared" si="13"/>
        <v>288.8</v>
      </c>
      <c r="M134" s="30">
        <f t="shared" si="14"/>
        <v>673.55000000000007</v>
      </c>
      <c r="N134" s="40"/>
      <c r="O134" s="32">
        <f t="shared" si="15"/>
        <v>561.45000000000005</v>
      </c>
      <c r="P134" s="32">
        <f t="shared" si="16"/>
        <v>586.45000000000005</v>
      </c>
      <c r="Q134" s="53">
        <f t="shared" si="19"/>
        <v>1348.05</v>
      </c>
      <c r="R134" s="33">
        <f t="shared" si="17"/>
        <v>8913.5500000000011</v>
      </c>
      <c r="S134" s="5"/>
    </row>
    <row r="135" spans="1:19">
      <c r="A135" s="5">
        <v>124</v>
      </c>
      <c r="B135" s="5" t="s">
        <v>128</v>
      </c>
      <c r="C135" s="15" t="s">
        <v>159</v>
      </c>
      <c r="D135" s="5" t="s">
        <v>2</v>
      </c>
      <c r="E135" s="5" t="s">
        <v>158</v>
      </c>
      <c r="F135" s="25">
        <v>6107.59</v>
      </c>
      <c r="G135" s="34">
        <v>0</v>
      </c>
      <c r="H135" s="27">
        <v>25</v>
      </c>
      <c r="I135" s="25">
        <f>F135*2.87%</f>
        <v>175.28783300000001</v>
      </c>
      <c r="J135" s="28">
        <f t="shared" si="11"/>
        <v>433.63888999999995</v>
      </c>
      <c r="K135" s="25">
        <f t="shared" si="12"/>
        <v>79.39867000000001</v>
      </c>
      <c r="L135" s="29">
        <f t="shared" si="13"/>
        <v>185.67073600000001</v>
      </c>
      <c r="M135" s="30">
        <f t="shared" si="14"/>
        <v>433.02813100000003</v>
      </c>
      <c r="N135" s="40"/>
      <c r="O135" s="32">
        <f t="shared" si="15"/>
        <v>360.95856900000001</v>
      </c>
      <c r="P135" s="32">
        <f t="shared" si="16"/>
        <v>385.95856900000001</v>
      </c>
      <c r="Q135" s="53">
        <f t="shared" si="19"/>
        <v>866.66702099999998</v>
      </c>
      <c r="R135" s="33">
        <f t="shared" si="17"/>
        <v>5721.6314309999998</v>
      </c>
      <c r="S135" s="5"/>
    </row>
    <row r="136" spans="1:19">
      <c r="A136" s="5">
        <v>125</v>
      </c>
      <c r="B136" s="5" t="s">
        <v>139</v>
      </c>
      <c r="C136" s="15" t="s">
        <v>159</v>
      </c>
      <c r="D136" s="5" t="s">
        <v>2</v>
      </c>
      <c r="E136" s="5" t="s">
        <v>158</v>
      </c>
      <c r="F136" s="25">
        <v>8117.5</v>
      </c>
      <c r="G136" s="34">
        <v>0</v>
      </c>
      <c r="H136" s="27">
        <v>25</v>
      </c>
      <c r="I136" s="25">
        <f t="shared" si="18"/>
        <v>232.97225</v>
      </c>
      <c r="J136" s="28">
        <f t="shared" si="11"/>
        <v>576.34249999999997</v>
      </c>
      <c r="K136" s="25">
        <f t="shared" si="12"/>
        <v>105.5275</v>
      </c>
      <c r="L136" s="29">
        <f t="shared" si="13"/>
        <v>246.77199999999999</v>
      </c>
      <c r="M136" s="30">
        <f t="shared" si="14"/>
        <v>575.53075000000001</v>
      </c>
      <c r="N136" s="39"/>
      <c r="O136" s="32">
        <f t="shared" si="15"/>
        <v>479.74424999999997</v>
      </c>
      <c r="P136" s="32">
        <f t="shared" si="16"/>
        <v>504.74425000000002</v>
      </c>
      <c r="Q136" s="53">
        <f t="shared" si="19"/>
        <v>1151.8732500000001</v>
      </c>
      <c r="R136" s="33">
        <f t="shared" si="17"/>
        <v>7612.7557500000003</v>
      </c>
      <c r="S136" s="5"/>
    </row>
    <row r="137" spans="1:19">
      <c r="A137" s="5">
        <v>126</v>
      </c>
      <c r="B137" s="5" t="s">
        <v>141</v>
      </c>
      <c r="C137" s="15" t="s">
        <v>159</v>
      </c>
      <c r="D137" s="5" t="s">
        <v>2</v>
      </c>
      <c r="E137" s="5" t="s">
        <v>158</v>
      </c>
      <c r="F137" s="25">
        <v>7617.5</v>
      </c>
      <c r="G137" s="34">
        <v>0</v>
      </c>
      <c r="H137" s="27">
        <v>25</v>
      </c>
      <c r="I137" s="25">
        <f t="shared" si="18"/>
        <v>218.62225000000001</v>
      </c>
      <c r="J137" s="28">
        <f t="shared" si="11"/>
        <v>540.84249999999997</v>
      </c>
      <c r="K137" s="25">
        <f t="shared" si="12"/>
        <v>99.027500000000003</v>
      </c>
      <c r="L137" s="29">
        <f t="shared" si="13"/>
        <v>231.572</v>
      </c>
      <c r="M137" s="30">
        <f t="shared" si="14"/>
        <v>540.08075000000008</v>
      </c>
      <c r="N137" s="39"/>
      <c r="O137" s="32">
        <f t="shared" si="15"/>
        <v>450.19425000000001</v>
      </c>
      <c r="P137" s="32">
        <f t="shared" si="16"/>
        <v>475.19425000000001</v>
      </c>
      <c r="Q137" s="53">
        <f t="shared" si="19"/>
        <v>1080.9232500000001</v>
      </c>
      <c r="R137" s="33">
        <f t="shared" si="17"/>
        <v>7142.3057499999995</v>
      </c>
      <c r="S137" s="5"/>
    </row>
    <row r="138" spans="1:19">
      <c r="A138" s="5">
        <v>127</v>
      </c>
      <c r="B138" s="5" t="s">
        <v>142</v>
      </c>
      <c r="C138" s="15" t="s">
        <v>159</v>
      </c>
      <c r="D138" s="5" t="s">
        <v>2</v>
      </c>
      <c r="E138" s="5" t="s">
        <v>158</v>
      </c>
      <c r="F138" s="25">
        <v>5730.02</v>
      </c>
      <c r="G138" s="34">
        <v>0</v>
      </c>
      <c r="H138" s="27">
        <v>25</v>
      </c>
      <c r="I138" s="25">
        <f t="shared" si="18"/>
        <v>164.45157400000002</v>
      </c>
      <c r="J138" s="28">
        <f t="shared" si="11"/>
        <v>406.83141999999998</v>
      </c>
      <c r="K138" s="25">
        <f t="shared" si="12"/>
        <v>74.490260000000006</v>
      </c>
      <c r="L138" s="29">
        <f t="shared" si="13"/>
        <v>174.19260800000001</v>
      </c>
      <c r="M138" s="30">
        <f t="shared" si="14"/>
        <v>406.25841800000006</v>
      </c>
      <c r="N138" s="39"/>
      <c r="O138" s="32">
        <f t="shared" si="15"/>
        <v>338.644182</v>
      </c>
      <c r="P138" s="32">
        <f t="shared" si="16"/>
        <v>363.644182</v>
      </c>
      <c r="Q138" s="53">
        <f t="shared" si="19"/>
        <v>813.0898380000001</v>
      </c>
      <c r="R138" s="33">
        <f t="shared" si="17"/>
        <v>5366.3758180000004</v>
      </c>
      <c r="S138" s="5"/>
    </row>
    <row r="139" spans="1:19">
      <c r="A139" s="5">
        <v>128</v>
      </c>
      <c r="B139" s="5" t="s">
        <v>143</v>
      </c>
      <c r="C139" s="15" t="s">
        <v>171</v>
      </c>
      <c r="D139" s="5" t="s">
        <v>144</v>
      </c>
      <c r="E139" s="5" t="s">
        <v>158</v>
      </c>
      <c r="F139" s="25">
        <v>9094.7999999999993</v>
      </c>
      <c r="G139" s="34">
        <v>0</v>
      </c>
      <c r="H139" s="27">
        <v>25</v>
      </c>
      <c r="I139" s="25">
        <f t="shared" si="18"/>
        <v>261.02076</v>
      </c>
      <c r="J139" s="28">
        <f t="shared" si="11"/>
        <v>645.73079999999993</v>
      </c>
      <c r="K139" s="25">
        <f t="shared" si="12"/>
        <v>118.2324</v>
      </c>
      <c r="L139" s="29">
        <f t="shared" si="13"/>
        <v>276.48192</v>
      </c>
      <c r="M139" s="30">
        <f t="shared" si="14"/>
        <v>644.82132000000001</v>
      </c>
      <c r="N139" s="39"/>
      <c r="O139" s="32">
        <f t="shared" si="15"/>
        <v>537.50268000000005</v>
      </c>
      <c r="P139" s="32">
        <f t="shared" si="16"/>
        <v>562.50268000000005</v>
      </c>
      <c r="Q139" s="53">
        <f t="shared" si="19"/>
        <v>1290.5521199999998</v>
      </c>
      <c r="R139" s="33">
        <f t="shared" si="17"/>
        <v>8532.2973199999997</v>
      </c>
      <c r="S139" s="5"/>
    </row>
    <row r="140" spans="1:19">
      <c r="A140" s="5">
        <v>129</v>
      </c>
      <c r="B140" s="5" t="s">
        <v>147</v>
      </c>
      <c r="C140" s="15" t="s">
        <v>159</v>
      </c>
      <c r="D140" s="5" t="s">
        <v>2</v>
      </c>
      <c r="E140" s="5" t="s">
        <v>158</v>
      </c>
      <c r="F140" s="25">
        <v>5117.5</v>
      </c>
      <c r="G140" s="34">
        <v>0</v>
      </c>
      <c r="H140" s="27">
        <v>25</v>
      </c>
      <c r="I140" s="25">
        <f>F140*2.87%</f>
        <v>146.87225000000001</v>
      </c>
      <c r="J140" s="28">
        <f t="shared" si="11"/>
        <v>363.34249999999997</v>
      </c>
      <c r="K140" s="25">
        <f t="shared" si="12"/>
        <v>66.527500000000003</v>
      </c>
      <c r="L140" s="29">
        <f t="shared" si="13"/>
        <v>155.572</v>
      </c>
      <c r="M140" s="30">
        <f t="shared" si="14"/>
        <v>362.83075000000002</v>
      </c>
      <c r="N140" s="39"/>
      <c r="O140" s="32">
        <f t="shared" si="15"/>
        <v>302.44425000000001</v>
      </c>
      <c r="P140" s="32">
        <f t="shared" si="16"/>
        <v>327.44425000000001</v>
      </c>
      <c r="Q140" s="53">
        <f t="shared" si="19"/>
        <v>726.17325000000005</v>
      </c>
      <c r="R140" s="33">
        <f t="shared" si="17"/>
        <v>4790.0557499999995</v>
      </c>
      <c r="S140" s="5"/>
    </row>
    <row r="141" spans="1:19">
      <c r="A141" s="5">
        <v>130</v>
      </c>
      <c r="B141" s="5" t="s">
        <v>134</v>
      </c>
      <c r="C141" s="15" t="s">
        <v>159</v>
      </c>
      <c r="D141" s="5" t="s">
        <v>37</v>
      </c>
      <c r="E141" s="5" t="s">
        <v>158</v>
      </c>
      <c r="F141" s="25">
        <v>8515</v>
      </c>
      <c r="G141" s="34">
        <v>0</v>
      </c>
      <c r="H141" s="27">
        <v>25</v>
      </c>
      <c r="I141" s="25">
        <f>F141*2.87%</f>
        <v>244.38050000000001</v>
      </c>
      <c r="J141" s="28">
        <f t="shared" ref="J141:J148" si="20">F141*7.1%</f>
        <v>604.56499999999994</v>
      </c>
      <c r="K141" s="25">
        <f t="shared" ref="K141:K148" si="21">F141*1.3%</f>
        <v>110.69500000000001</v>
      </c>
      <c r="L141" s="29">
        <f t="shared" ref="L141:L148" si="22">F141*3.04%</f>
        <v>258.85599999999999</v>
      </c>
      <c r="M141" s="30">
        <f t="shared" ref="M141:M148" si="23">F141*7.09%</f>
        <v>603.71350000000007</v>
      </c>
      <c r="N141" s="39"/>
      <c r="O141" s="32">
        <f t="shared" ref="O141:O148" si="24">I141+L141</f>
        <v>503.23649999999998</v>
      </c>
      <c r="P141" s="32">
        <f t="shared" ref="P141:P148" si="25">H141+I141+L141</f>
        <v>528.23649999999998</v>
      </c>
      <c r="Q141" s="53">
        <f t="shared" si="19"/>
        <v>1208.2784999999999</v>
      </c>
      <c r="R141" s="33">
        <f t="shared" ref="R141:R148" si="26">F141-H141-I141-L141</f>
        <v>7986.7635000000009</v>
      </c>
      <c r="S141" s="5"/>
    </row>
    <row r="142" spans="1:19">
      <c r="A142" s="5">
        <v>131</v>
      </c>
      <c r="B142" s="5" t="s">
        <v>132</v>
      </c>
      <c r="C142" s="15" t="s">
        <v>168</v>
      </c>
      <c r="D142" s="5" t="s">
        <v>2</v>
      </c>
      <c r="E142" s="5" t="s">
        <v>158</v>
      </c>
      <c r="F142" s="25">
        <v>7617.5</v>
      </c>
      <c r="G142" s="34">
        <v>0</v>
      </c>
      <c r="H142" s="27">
        <v>25</v>
      </c>
      <c r="I142" s="25">
        <f>F142*2.87%</f>
        <v>218.62225000000001</v>
      </c>
      <c r="J142" s="28">
        <f t="shared" si="20"/>
        <v>540.84249999999997</v>
      </c>
      <c r="K142" s="25">
        <f t="shared" si="21"/>
        <v>99.027500000000003</v>
      </c>
      <c r="L142" s="29">
        <f t="shared" si="22"/>
        <v>231.572</v>
      </c>
      <c r="M142" s="30">
        <f t="shared" si="23"/>
        <v>540.08075000000008</v>
      </c>
      <c r="N142" s="39"/>
      <c r="O142" s="32">
        <f t="shared" si="24"/>
        <v>450.19425000000001</v>
      </c>
      <c r="P142" s="32">
        <f t="shared" si="25"/>
        <v>475.19425000000001</v>
      </c>
      <c r="Q142" s="53">
        <f t="shared" si="19"/>
        <v>1080.9232500000001</v>
      </c>
      <c r="R142" s="33">
        <f t="shared" si="26"/>
        <v>7142.3057499999995</v>
      </c>
      <c r="S142" s="5"/>
    </row>
    <row r="143" spans="1:19">
      <c r="A143" s="5">
        <v>132</v>
      </c>
      <c r="B143" s="5" t="s">
        <v>146</v>
      </c>
      <c r="C143" s="15" t="s">
        <v>159</v>
      </c>
      <c r="D143" s="5" t="s">
        <v>2</v>
      </c>
      <c r="E143" s="5" t="s">
        <v>158</v>
      </c>
      <c r="F143" s="25">
        <v>8117.5</v>
      </c>
      <c r="G143" s="34">
        <v>0</v>
      </c>
      <c r="H143" s="27">
        <v>25</v>
      </c>
      <c r="I143" s="25">
        <f t="shared" ref="I143:I148" si="27">F143*2.87%</f>
        <v>232.97225</v>
      </c>
      <c r="J143" s="28">
        <f t="shared" si="20"/>
        <v>576.34249999999997</v>
      </c>
      <c r="K143" s="25">
        <f t="shared" si="21"/>
        <v>105.5275</v>
      </c>
      <c r="L143" s="29">
        <f t="shared" si="22"/>
        <v>246.77199999999999</v>
      </c>
      <c r="M143" s="30">
        <f t="shared" si="23"/>
        <v>575.53075000000001</v>
      </c>
      <c r="N143" s="39"/>
      <c r="O143" s="32">
        <f t="shared" si="24"/>
        <v>479.74424999999997</v>
      </c>
      <c r="P143" s="32">
        <f t="shared" si="25"/>
        <v>504.74425000000002</v>
      </c>
      <c r="Q143" s="53">
        <f t="shared" si="19"/>
        <v>1151.8732500000001</v>
      </c>
      <c r="R143" s="33">
        <f t="shared" si="26"/>
        <v>7612.7557500000003</v>
      </c>
      <c r="S143" s="5"/>
    </row>
    <row r="144" spans="1:19">
      <c r="A144" s="5">
        <v>133</v>
      </c>
      <c r="B144" s="5" t="s">
        <v>148</v>
      </c>
      <c r="C144" s="15" t="s">
        <v>159</v>
      </c>
      <c r="D144" s="5" t="s">
        <v>2</v>
      </c>
      <c r="E144" s="5" t="s">
        <v>158</v>
      </c>
      <c r="F144" s="25">
        <v>7617.5</v>
      </c>
      <c r="G144" s="34">
        <v>0</v>
      </c>
      <c r="H144" s="27">
        <v>25</v>
      </c>
      <c r="I144" s="25">
        <f t="shared" si="27"/>
        <v>218.62225000000001</v>
      </c>
      <c r="J144" s="28">
        <f t="shared" si="20"/>
        <v>540.84249999999997</v>
      </c>
      <c r="K144" s="25">
        <f t="shared" si="21"/>
        <v>99.027500000000003</v>
      </c>
      <c r="L144" s="29">
        <f t="shared" si="22"/>
        <v>231.572</v>
      </c>
      <c r="M144" s="30">
        <f t="shared" si="23"/>
        <v>540.08075000000008</v>
      </c>
      <c r="N144" s="39"/>
      <c r="O144" s="32">
        <f t="shared" si="24"/>
        <v>450.19425000000001</v>
      </c>
      <c r="P144" s="32">
        <f t="shared" si="25"/>
        <v>475.19425000000001</v>
      </c>
      <c r="Q144" s="53">
        <f t="shared" si="19"/>
        <v>1080.9232500000001</v>
      </c>
      <c r="R144" s="33">
        <f t="shared" si="26"/>
        <v>7142.3057499999995</v>
      </c>
      <c r="S144" s="5"/>
    </row>
    <row r="145" spans="1:19">
      <c r="A145" s="5">
        <v>134</v>
      </c>
      <c r="B145" s="5" t="s">
        <v>131</v>
      </c>
      <c r="C145" s="15" t="s">
        <v>159</v>
      </c>
      <c r="D145" s="5" t="s">
        <v>2</v>
      </c>
      <c r="E145" s="5" t="s">
        <v>158</v>
      </c>
      <c r="F145" s="25">
        <v>8617.5</v>
      </c>
      <c r="G145" s="34">
        <v>0</v>
      </c>
      <c r="H145" s="27">
        <v>25</v>
      </c>
      <c r="I145" s="25">
        <f>F145*2.87%</f>
        <v>247.32225</v>
      </c>
      <c r="J145" s="28">
        <f t="shared" si="20"/>
        <v>611.84249999999997</v>
      </c>
      <c r="K145" s="25">
        <f t="shared" si="21"/>
        <v>112.0275</v>
      </c>
      <c r="L145" s="29">
        <f t="shared" si="22"/>
        <v>261.97199999999998</v>
      </c>
      <c r="M145" s="30">
        <f t="shared" si="23"/>
        <v>610.98075000000006</v>
      </c>
      <c r="N145" s="40"/>
      <c r="O145" s="32">
        <f t="shared" si="24"/>
        <v>509.29424999999998</v>
      </c>
      <c r="P145" s="32">
        <f t="shared" si="25"/>
        <v>534.29424999999992</v>
      </c>
      <c r="Q145" s="53">
        <f t="shared" ref="Q145:Q148" si="28">J145+M145</f>
        <v>1222.8232499999999</v>
      </c>
      <c r="R145" s="33">
        <f t="shared" si="26"/>
        <v>8083.205750000001</v>
      </c>
      <c r="S145" s="5"/>
    </row>
    <row r="146" spans="1:19">
      <c r="A146" s="5">
        <v>135</v>
      </c>
      <c r="B146" s="5" t="s">
        <v>156</v>
      </c>
      <c r="C146" s="15" t="s">
        <v>167</v>
      </c>
      <c r="D146" s="5" t="s">
        <v>2</v>
      </c>
      <c r="E146" s="5" t="s">
        <v>158</v>
      </c>
      <c r="F146" s="25">
        <v>8750</v>
      </c>
      <c r="G146" s="34">
        <v>0</v>
      </c>
      <c r="H146" s="27">
        <v>25</v>
      </c>
      <c r="I146" s="25">
        <f>F146*2.87%</f>
        <v>251.125</v>
      </c>
      <c r="J146" s="28">
        <f t="shared" si="20"/>
        <v>621.25</v>
      </c>
      <c r="K146" s="25">
        <f t="shared" si="21"/>
        <v>113.75000000000001</v>
      </c>
      <c r="L146" s="29">
        <f t="shared" si="22"/>
        <v>266</v>
      </c>
      <c r="M146" s="30">
        <f t="shared" si="23"/>
        <v>620.375</v>
      </c>
      <c r="N146" s="39"/>
      <c r="O146" s="32">
        <f t="shared" si="24"/>
        <v>517.125</v>
      </c>
      <c r="P146" s="32">
        <f t="shared" si="25"/>
        <v>542.125</v>
      </c>
      <c r="Q146" s="53">
        <f t="shared" si="28"/>
        <v>1241.625</v>
      </c>
      <c r="R146" s="33">
        <v>8207.8700000000008</v>
      </c>
      <c r="S146" s="5"/>
    </row>
    <row r="147" spans="1:19">
      <c r="A147" s="5">
        <v>136</v>
      </c>
      <c r="B147" s="5" t="s">
        <v>140</v>
      </c>
      <c r="C147" s="15" t="s">
        <v>167</v>
      </c>
      <c r="D147" s="5" t="s">
        <v>6</v>
      </c>
      <c r="E147" s="5" t="s">
        <v>158</v>
      </c>
      <c r="F147" s="25">
        <v>14000</v>
      </c>
      <c r="G147" s="34">
        <v>0</v>
      </c>
      <c r="H147" s="27">
        <v>25</v>
      </c>
      <c r="I147" s="25">
        <f t="shared" si="27"/>
        <v>401.8</v>
      </c>
      <c r="J147" s="28">
        <f t="shared" si="20"/>
        <v>993.99999999999989</v>
      </c>
      <c r="K147" s="25">
        <f t="shared" si="21"/>
        <v>182.00000000000003</v>
      </c>
      <c r="L147" s="29">
        <f t="shared" si="22"/>
        <v>425.6</v>
      </c>
      <c r="M147" s="30">
        <f t="shared" si="23"/>
        <v>992.6</v>
      </c>
      <c r="N147" s="39"/>
      <c r="O147" s="32">
        <f t="shared" si="24"/>
        <v>827.40000000000009</v>
      </c>
      <c r="P147" s="32">
        <f t="shared" si="25"/>
        <v>852.40000000000009</v>
      </c>
      <c r="Q147" s="53">
        <f t="shared" si="28"/>
        <v>1986.6</v>
      </c>
      <c r="R147" s="33">
        <f t="shared" si="26"/>
        <v>13147.6</v>
      </c>
      <c r="S147" s="5"/>
    </row>
    <row r="148" spans="1:19">
      <c r="A148" s="5">
        <v>137</v>
      </c>
      <c r="B148" s="5" t="s">
        <v>145</v>
      </c>
      <c r="C148" s="15" t="s">
        <v>167</v>
      </c>
      <c r="D148" s="5" t="s">
        <v>6</v>
      </c>
      <c r="E148" s="5" t="s">
        <v>158</v>
      </c>
      <c r="F148" s="25">
        <v>14000</v>
      </c>
      <c r="G148" s="34">
        <v>0</v>
      </c>
      <c r="H148" s="27">
        <v>25</v>
      </c>
      <c r="I148" s="25">
        <f t="shared" si="27"/>
        <v>401.8</v>
      </c>
      <c r="J148" s="28">
        <f t="shared" si="20"/>
        <v>993.99999999999989</v>
      </c>
      <c r="K148" s="25">
        <f t="shared" si="21"/>
        <v>182.00000000000003</v>
      </c>
      <c r="L148" s="29">
        <f t="shared" si="22"/>
        <v>425.6</v>
      </c>
      <c r="M148" s="30">
        <f t="shared" si="23"/>
        <v>992.6</v>
      </c>
      <c r="N148" s="39"/>
      <c r="O148" s="32">
        <f t="shared" si="24"/>
        <v>827.40000000000009</v>
      </c>
      <c r="P148" s="32">
        <f t="shared" si="25"/>
        <v>852.40000000000009</v>
      </c>
      <c r="Q148" s="53">
        <f t="shared" si="28"/>
        <v>1986.6</v>
      </c>
      <c r="R148" s="33">
        <f t="shared" si="26"/>
        <v>13147.6</v>
      </c>
      <c r="S148" s="5"/>
    </row>
    <row r="149" spans="1:19" ht="15.75" thickBot="1">
      <c r="A149" s="60"/>
      <c r="B149" s="61" t="s">
        <v>182</v>
      </c>
      <c r="C149" s="61"/>
      <c r="D149" s="61" t="s">
        <v>149</v>
      </c>
      <c r="E149" s="62"/>
      <c r="F149" s="19">
        <f>SUM(F12:F148)</f>
        <v>1143646.93</v>
      </c>
      <c r="G149" s="19">
        <v>0</v>
      </c>
      <c r="H149" s="19">
        <f>SUM(H12:H148)</f>
        <v>3425</v>
      </c>
      <c r="I149" s="19">
        <f>SUM(I12:I148)</f>
        <v>32822.666891000008</v>
      </c>
      <c r="J149" s="19">
        <f t="shared" ref="J149:R149" si="29">SUM(J12:J148)</f>
        <v>81198.932029999953</v>
      </c>
      <c r="K149" s="19">
        <f t="shared" si="29"/>
        <v>14867.410090000012</v>
      </c>
      <c r="L149" s="19">
        <f t="shared" si="29"/>
        <v>34766.866672000011</v>
      </c>
      <c r="M149" s="19">
        <f t="shared" si="29"/>
        <v>81084.567337</v>
      </c>
      <c r="N149" s="19">
        <f t="shared" si="29"/>
        <v>3094.8599999999997</v>
      </c>
      <c r="O149" s="19">
        <f t="shared" si="29"/>
        <v>67589.533563000019</v>
      </c>
      <c r="P149" s="19">
        <f t="shared" si="29"/>
        <v>71014.533563000048</v>
      </c>
      <c r="Q149" s="19">
        <f t="shared" si="29"/>
        <v>162283.49936700013</v>
      </c>
      <c r="R149" s="19">
        <f t="shared" si="29"/>
        <v>1069537.5543090005</v>
      </c>
      <c r="S149" s="5"/>
    </row>
    <row r="150" spans="1:19" ht="15.75" thickTop="1"/>
    <row r="152" spans="1:19">
      <c r="R152" s="1"/>
    </row>
    <row r="153" spans="1:19" ht="15.75" thickBot="1">
      <c r="B153" s="59"/>
      <c r="C153" s="59"/>
      <c r="G153" s="20"/>
    </row>
    <row r="154" spans="1:19" ht="20.25">
      <c r="B154" s="57" t="s">
        <v>203</v>
      </c>
    </row>
    <row r="155" spans="1:19">
      <c r="B155" s="58" t="s">
        <v>204</v>
      </c>
    </row>
    <row r="158" spans="1:19" ht="16.5">
      <c r="B158" s="63" t="s">
        <v>205</v>
      </c>
    </row>
    <row r="159" spans="1:19" ht="16.5">
      <c r="B159" s="64" t="s">
        <v>206</v>
      </c>
    </row>
    <row r="160" spans="1:19" ht="16.5">
      <c r="B160" s="64" t="s">
        <v>207</v>
      </c>
    </row>
    <row r="161" spans="2:2" ht="16.5">
      <c r="B161" s="64" t="s">
        <v>208</v>
      </c>
    </row>
    <row r="162" spans="2:2" ht="16.5">
      <c r="B162" s="64" t="s">
        <v>209</v>
      </c>
    </row>
    <row r="163" spans="2:2" ht="16.5">
      <c r="B163" s="65" t="s">
        <v>210</v>
      </c>
    </row>
  </sheetData>
  <mergeCells count="2">
    <mergeCell ref="L9:M9"/>
    <mergeCell ref="I9:J9"/>
  </mergeCells>
  <pageMargins left="0" right="0" top="0" bottom="0" header="0.39370078740157483" footer="0"/>
  <pageSetup paperSize="5" scale="55" orientation="landscape" verticalDpi="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NDGEC-ADM201804052_NE</vt:lpstr>
      <vt:lpstr>'NDGEC-ADM201804052_NE'!Títulos_a_imprimir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2018-05-15T16:57:46Z</cp:lastPrinted>
  <dcterms:created xsi:type="dcterms:W3CDTF">2018-04-12T17:41:57Z</dcterms:created>
  <dcterms:modified xsi:type="dcterms:W3CDTF">2018-05-15T18:37:32Z</dcterms:modified>
</cp:coreProperties>
</file>