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370" windowHeight="0"/>
  </bookViews>
  <sheets>
    <sheet name="Plantas" sheetId="1" r:id="rId1"/>
    <sheet name="Metros" sheetId="2" r:id="rId2"/>
    <sheet name="Fisica Vs Financiera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D7" i="2"/>
  <c r="C7" i="2"/>
  <c r="B7" i="2"/>
  <c r="D22" i="2"/>
  <c r="C22" i="2"/>
  <c r="E21" i="2"/>
  <c r="B21" i="2"/>
  <c r="E20" i="2"/>
  <c r="B20" i="2"/>
  <c r="E19" i="2"/>
  <c r="B19" i="2"/>
  <c r="E18" i="2"/>
  <c r="B18" i="2"/>
  <c r="E17" i="2"/>
  <c r="B17" i="2"/>
  <c r="E16" i="2"/>
  <c r="E15" i="2"/>
  <c r="B15" i="2"/>
  <c r="E14" i="2"/>
  <c r="B14" i="2"/>
  <c r="E13" i="2"/>
  <c r="E12" i="2"/>
  <c r="B22" i="2" l="1"/>
  <c r="E22" i="2"/>
</calcChain>
</file>

<file path=xl/sharedStrings.xml><?xml version="1.0" encoding="utf-8"?>
<sst xmlns="http://schemas.openxmlformats.org/spreadsheetml/2006/main" count="50" uniqueCount="40">
  <si>
    <t>Concepto</t>
  </si>
  <si>
    <t>Plantas Sembradas</t>
  </si>
  <si>
    <t>Plantas No Prosperaron</t>
  </si>
  <si>
    <t>METROS CUADRADOS EMBELLECIDOS  TERCER TRIMESTRE 2025</t>
  </si>
  <si>
    <t>PROVINCIA</t>
  </si>
  <si>
    <t>INTERVENSIONES</t>
  </si>
  <si>
    <t>PROGRAMADOS</t>
  </si>
  <si>
    <t>EJECUTADOS</t>
  </si>
  <si>
    <t>EFECTIVIDAD</t>
  </si>
  <si>
    <t>TOTAL</t>
  </si>
  <si>
    <t>% de Logro</t>
  </si>
  <si>
    <t>Programada</t>
  </si>
  <si>
    <t>Ejecutada</t>
  </si>
  <si>
    <t>Efectividad</t>
  </si>
  <si>
    <t>resumen de plantas utilizadas periodo julio a septiembre 2025</t>
  </si>
  <si>
    <t>concepto</t>
  </si>
  <si>
    <t>julio</t>
  </si>
  <si>
    <t>agosto</t>
  </si>
  <si>
    <t>septiembre</t>
  </si>
  <si>
    <t>total</t>
  </si>
  <si>
    <t>operativo externo</t>
  </si>
  <si>
    <t>operativo Interno</t>
  </si>
  <si>
    <t>total general</t>
  </si>
  <si>
    <t>resumen de plantas producidas  periodo Julio a septiembre 2025</t>
  </si>
  <si>
    <t>metros cuadrados programados vs metros cuadrados ejecutados</t>
  </si>
  <si>
    <t>metraje- meta fisica</t>
  </si>
  <si>
    <t xml:space="preserve">metraje ejecuado </t>
  </si>
  <si>
    <t>distrito nacional</t>
  </si>
  <si>
    <t>barahona</t>
  </si>
  <si>
    <t>la vega</t>
  </si>
  <si>
    <t>salcedo</t>
  </si>
  <si>
    <t>samana</t>
  </si>
  <si>
    <t>san felipe de puerto plata</t>
  </si>
  <si>
    <t>san francisco de macoris</t>
  </si>
  <si>
    <t>san pedro de macoris</t>
  </si>
  <si>
    <t>santiago</t>
  </si>
  <si>
    <t>villa tapia</t>
  </si>
  <si>
    <t>ejecucion presupuestaria meta financiera y fisica tercer trimestre 2025</t>
  </si>
  <si>
    <t>meta fisica- unidades</t>
  </si>
  <si>
    <t>meta financiera-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</si>
</sst>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0"/>
      <name val="Times New Roman"/>
      <family val="1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sz val="12"/>
      <color theme="0"/>
      <name val="Aptos Narrow"/>
      <family val="2"/>
      <scheme val="minor"/>
    </font>
    <font>
      <sz val="14"/>
      <color theme="1"/>
      <name val="Aptos Narrow"/>
      <scheme val="minor"/>
    </font>
    <font>
      <sz val="11"/>
      <color theme="1"/>
      <name val="Aptos Narrow"/>
      <scheme val="minor"/>
    </font>
    <font>
      <sz val="12"/>
      <color theme="1"/>
      <name val="Aptos Narrow"/>
      <scheme val="minor"/>
    </font>
    <font>
      <sz val="16"/>
      <color theme="1"/>
      <name val="Aptos Narrow"/>
      <scheme val="minor"/>
    </font>
    <font>
      <sz val="14"/>
      <color theme="1"/>
      <name val="Times New Roman"/>
      <family val="1"/>
    </font>
    <font>
      <sz val="12"/>
      <color theme="1"/>
      <name val="Calibri"/>
      <family val="2"/>
    </font>
    <font>
      <b/>
      <sz val="12"/>
      <color rgb="FFFFFFFF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ill="1" applyBorder="1"/>
    <xf numFmtId="0" fontId="8" fillId="0" borderId="0" xfId="0" applyFont="1" applyFill="1" applyBorder="1" applyAlignment="1"/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Fill="1" applyBorder="1" applyAlignment="1">
      <alignment horizontal="left"/>
    </xf>
    <xf numFmtId="164" fontId="10" fillId="0" borderId="0" xfId="1" applyNumberFormat="1" applyFont="1" applyFill="1" applyBorder="1" applyAlignment="1">
      <alignment horizontal="left"/>
    </xf>
    <xf numFmtId="0" fontId="0" fillId="0" borderId="0" xfId="0" applyFill="1"/>
    <xf numFmtId="0" fontId="0" fillId="0" borderId="0" xfId="0" applyFont="1" applyFill="1"/>
    <xf numFmtId="0" fontId="0" fillId="0" borderId="0" xfId="0" applyFont="1" applyFill="1" applyBorder="1"/>
    <xf numFmtId="0" fontId="0" fillId="0" borderId="0" xfId="0" applyFill="1" applyAlignment="1">
      <alignment horizontal="left"/>
    </xf>
    <xf numFmtId="0" fontId="0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" fontId="0" fillId="0" borderId="0" xfId="0" applyNumberFormat="1" applyFont="1" applyFill="1" applyBorder="1" applyAlignment="1">
      <alignment horizontal="left"/>
    </xf>
    <xf numFmtId="164" fontId="1" fillId="0" borderId="0" xfId="1" applyNumberFormat="1" applyFont="1" applyFill="1" applyBorder="1" applyAlignment="1">
      <alignment horizontal="left"/>
    </xf>
    <xf numFmtId="9" fontId="1" fillId="0" borderId="0" xfId="2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" fontId="2" fillId="0" borderId="0" xfId="0" applyNumberFormat="1" applyFont="1" applyFill="1" applyBorder="1" applyAlignment="1">
      <alignment horizontal="left"/>
    </xf>
    <xf numFmtId="164" fontId="2" fillId="0" borderId="0" xfId="1" applyNumberFormat="1" applyFont="1" applyFill="1" applyBorder="1" applyAlignment="1">
      <alignment horizontal="left"/>
    </xf>
    <xf numFmtId="9" fontId="2" fillId="0" borderId="0" xfId="2" applyFont="1" applyFill="1" applyBorder="1" applyAlignment="1">
      <alignment horizontal="left"/>
    </xf>
    <xf numFmtId="0" fontId="5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10" fontId="7" fillId="0" borderId="0" xfId="2" applyNumberFormat="1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0" fontId="13" fillId="0" borderId="0" xfId="0" applyFont="1" applyFill="1" applyBorder="1"/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4" fontId="16" fillId="0" borderId="0" xfId="0" applyNumberFormat="1" applyFont="1" applyFill="1" applyBorder="1" applyAlignment="1">
      <alignment horizontal="center" vertical="center"/>
    </xf>
    <xf numFmtId="3" fontId="16" fillId="0" borderId="0" xfId="0" applyNumberFormat="1" applyFont="1" applyFill="1" applyBorder="1" applyAlignment="1">
      <alignment horizontal="right" vertical="center"/>
    </xf>
    <xf numFmtId="10" fontId="16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/>
    <xf numFmtId="0" fontId="3" fillId="0" borderId="0" xfId="0" applyFont="1"/>
    <xf numFmtId="3" fontId="10" fillId="0" borderId="0" xfId="0" applyNumberFormat="1" applyFont="1" applyFill="1" applyBorder="1" applyAlignment="1">
      <alignment horizontal="left"/>
    </xf>
    <xf numFmtId="0" fontId="11" fillId="0" borderId="0" xfId="0" applyFont="1" applyFill="1" applyBorder="1" applyAlignment="1"/>
    <xf numFmtId="0" fontId="9" fillId="0" borderId="0" xfId="0" applyFont="1" applyFill="1" applyBorder="1" applyAlignme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8"/>
  <sheetViews>
    <sheetView tabSelected="1" workbookViewId="0">
      <selection activeCell="D3" sqref="D3"/>
    </sheetView>
  </sheetViews>
  <sheetFormatPr baseColWidth="10" defaultRowHeight="14.25"/>
  <cols>
    <col min="1" max="1" width="21.625" customWidth="1"/>
    <col min="2" max="2" width="12.375" customWidth="1"/>
    <col min="3" max="3" width="12.75" customWidth="1"/>
    <col min="4" max="4" width="15.875" bestFit="1" customWidth="1"/>
    <col min="5" max="5" width="13.375" customWidth="1"/>
  </cols>
  <sheetData>
    <row r="2" spans="1:6">
      <c r="A2" s="3"/>
      <c r="B2" s="3"/>
      <c r="C2" s="3"/>
      <c r="D2" s="3"/>
      <c r="E2" s="3"/>
      <c r="F2" s="4"/>
    </row>
    <row r="3" spans="1:6" ht="18" customHeight="1">
      <c r="A3" s="5" t="s">
        <v>14</v>
      </c>
      <c r="B3" s="5"/>
      <c r="C3" s="5"/>
      <c r="D3" s="5"/>
      <c r="E3" s="5"/>
      <c r="F3" s="4"/>
    </row>
    <row r="4" spans="1:6">
      <c r="A4" s="40"/>
      <c r="B4" s="6"/>
      <c r="C4" s="6"/>
      <c r="D4" s="6"/>
      <c r="E4" s="6"/>
      <c r="F4" s="4"/>
    </row>
    <row r="5" spans="1:6" ht="20.25" customHeight="1">
      <c r="A5" s="39" t="s">
        <v>15</v>
      </c>
      <c r="B5" s="8" t="s">
        <v>16</v>
      </c>
      <c r="C5" s="8" t="s">
        <v>17</v>
      </c>
      <c r="D5" s="8" t="s">
        <v>18</v>
      </c>
      <c r="E5" s="8" t="s">
        <v>19</v>
      </c>
      <c r="F5" s="4"/>
    </row>
    <row r="6" spans="1:6" ht="18" customHeight="1">
      <c r="A6" s="2" t="s">
        <v>20</v>
      </c>
      <c r="B6" s="38">
        <v>6173</v>
      </c>
      <c r="C6" s="38">
        <v>5561</v>
      </c>
      <c r="D6" s="38">
        <v>2593</v>
      </c>
      <c r="E6" s="9">
        <v>14327</v>
      </c>
      <c r="F6" s="4"/>
    </row>
    <row r="7" spans="1:6" ht="18" customHeight="1">
      <c r="A7" s="2" t="s">
        <v>21</v>
      </c>
      <c r="B7" s="9">
        <v>2596</v>
      </c>
      <c r="C7" s="9">
        <v>3259</v>
      </c>
      <c r="D7" s="9">
        <v>1449</v>
      </c>
      <c r="E7" s="9">
        <v>7304</v>
      </c>
      <c r="F7" s="4"/>
    </row>
    <row r="8" spans="1:6" ht="18" customHeight="1">
      <c r="A8" s="2" t="s">
        <v>22</v>
      </c>
      <c r="B8" s="9">
        <v>8769</v>
      </c>
      <c r="C8" s="9">
        <v>8820</v>
      </c>
      <c r="D8" s="9">
        <v>4042</v>
      </c>
      <c r="E8" s="9">
        <v>21631</v>
      </c>
      <c r="F8" s="4"/>
    </row>
    <row r="9" spans="1:6" ht="15">
      <c r="A9" s="40"/>
      <c r="B9" s="8"/>
      <c r="C9" s="8"/>
      <c r="D9" s="8"/>
      <c r="E9" s="8"/>
      <c r="F9" s="4"/>
    </row>
    <row r="10" spans="1:6" ht="18" customHeight="1">
      <c r="A10" s="5" t="s">
        <v>23</v>
      </c>
      <c r="B10" s="5"/>
      <c r="C10" s="5"/>
      <c r="D10" s="5"/>
      <c r="E10" s="5"/>
      <c r="F10" s="4"/>
    </row>
    <row r="11" spans="1:6">
      <c r="A11" s="6"/>
      <c r="B11" s="6"/>
      <c r="C11" s="6"/>
      <c r="D11" s="6"/>
      <c r="E11" s="6"/>
      <c r="F11" s="4"/>
    </row>
    <row r="12" spans="1:6" ht="18" customHeight="1">
      <c r="A12" s="5" t="s">
        <v>15</v>
      </c>
      <c r="B12" s="5" t="s">
        <v>16</v>
      </c>
      <c r="C12" s="5" t="s">
        <v>17</v>
      </c>
      <c r="D12" s="5" t="s">
        <v>18</v>
      </c>
      <c r="E12" s="5" t="s">
        <v>19</v>
      </c>
      <c r="F12" s="4"/>
    </row>
    <row r="13" spans="1:6" ht="15" customHeight="1">
      <c r="A13" s="8" t="s">
        <v>1</v>
      </c>
      <c r="B13" s="9">
        <v>24887</v>
      </c>
      <c r="C13" s="9">
        <v>35586</v>
      </c>
      <c r="D13" s="9">
        <v>22506</v>
      </c>
      <c r="E13" s="9">
        <v>82979</v>
      </c>
      <c r="F13" s="4"/>
    </row>
    <row r="14" spans="1:6" ht="15" customHeight="1">
      <c r="A14" s="8" t="s">
        <v>2</v>
      </c>
      <c r="B14" s="9">
        <v>2550</v>
      </c>
      <c r="C14" s="9">
        <v>2056</v>
      </c>
      <c r="D14" s="9">
        <v>4467</v>
      </c>
      <c r="E14" s="9">
        <v>9073</v>
      </c>
      <c r="F14" s="4"/>
    </row>
    <row r="15" spans="1:6">
      <c r="A15" s="6"/>
      <c r="B15" s="6"/>
      <c r="C15" s="6"/>
      <c r="D15" s="6"/>
      <c r="E15" s="6"/>
      <c r="F15" s="4"/>
    </row>
    <row r="16" spans="1:6">
      <c r="A16" s="7"/>
      <c r="B16" s="7"/>
      <c r="C16" s="7"/>
      <c r="D16" s="7"/>
      <c r="E16" s="7"/>
      <c r="F16" s="4"/>
    </row>
    <row r="17" spans="1:6">
      <c r="A17" s="7"/>
      <c r="B17" s="7"/>
      <c r="C17" s="7"/>
      <c r="D17" s="7"/>
      <c r="E17" s="7"/>
      <c r="F17" s="4"/>
    </row>
    <row r="18" spans="1:6">
      <c r="A18" s="7"/>
      <c r="B18" s="7"/>
      <c r="C18" s="7"/>
      <c r="D18" s="7"/>
      <c r="E18" s="7"/>
      <c r="F18" s="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opLeftCell="A16" workbookViewId="0">
      <selection activeCell="E12" sqref="E12"/>
    </sheetView>
  </sheetViews>
  <sheetFormatPr baseColWidth="10" defaultRowHeight="14.25"/>
  <cols>
    <col min="1" max="1" width="29.5" customWidth="1"/>
    <col min="5" max="5" width="14.125" bestFit="1" customWidth="1"/>
  </cols>
  <sheetData>
    <row r="2" spans="1:6">
      <c r="A2" s="13"/>
      <c r="B2" s="13"/>
      <c r="C2" s="13"/>
      <c r="D2" s="13"/>
      <c r="E2" s="13"/>
      <c r="F2" s="10"/>
    </row>
    <row r="3" spans="1:6" ht="18.75">
      <c r="A3" s="24" t="s">
        <v>24</v>
      </c>
      <c r="B3" s="24"/>
      <c r="C3" s="24"/>
      <c r="D3" s="24"/>
      <c r="E3" s="24"/>
      <c r="F3" s="12"/>
    </row>
    <row r="4" spans="1:6" ht="15.75">
      <c r="A4" s="25" t="s">
        <v>15</v>
      </c>
      <c r="B4" s="25" t="s">
        <v>16</v>
      </c>
      <c r="C4" s="25" t="s">
        <v>17</v>
      </c>
      <c r="D4" s="25" t="s">
        <v>18</v>
      </c>
      <c r="E4" s="25" t="s">
        <v>19</v>
      </c>
      <c r="F4" s="12"/>
    </row>
    <row r="5" spans="1:6" ht="15.75">
      <c r="A5" s="25" t="s">
        <v>25</v>
      </c>
      <c r="B5" s="26">
        <v>229371.42857142858</v>
      </c>
      <c r="C5" s="26">
        <v>196662.85714285716</v>
      </c>
      <c r="D5" s="26">
        <v>186813.40142857144</v>
      </c>
      <c r="E5" s="26">
        <v>612847.68714285712</v>
      </c>
      <c r="F5" s="12"/>
    </row>
    <row r="6" spans="1:6" ht="15.75">
      <c r="A6" s="25" t="s">
        <v>26</v>
      </c>
      <c r="B6" s="26">
        <v>229371.42857142858</v>
      </c>
      <c r="C6" s="26">
        <v>196662.85714285716</v>
      </c>
      <c r="D6" s="26">
        <v>186813.40142857144</v>
      </c>
      <c r="E6" s="26">
        <v>612847.68714285712</v>
      </c>
      <c r="F6" s="12"/>
    </row>
    <row r="7" spans="1:6" ht="15.75">
      <c r="A7" s="27" t="s">
        <v>10</v>
      </c>
      <c r="B7" s="28">
        <f>B6/B5</f>
        <v>1</v>
      </c>
      <c r="C7" s="28">
        <f t="shared" ref="C7:E7" si="0">C6/C5</f>
        <v>1</v>
      </c>
      <c r="D7" s="28">
        <f t="shared" si="0"/>
        <v>1</v>
      </c>
      <c r="E7" s="28">
        <f t="shared" si="0"/>
        <v>1</v>
      </c>
      <c r="F7" s="12"/>
    </row>
    <row r="8" spans="1:6">
      <c r="A8" s="14"/>
      <c r="B8" s="14"/>
      <c r="C8" s="14"/>
      <c r="D8" s="14"/>
      <c r="E8" s="14"/>
      <c r="F8" s="12"/>
    </row>
    <row r="9" spans="1:6">
      <c r="A9" s="14"/>
      <c r="B9" s="14"/>
      <c r="C9" s="14"/>
      <c r="D9" s="14"/>
      <c r="E9" s="14"/>
      <c r="F9" s="12"/>
    </row>
    <row r="10" spans="1:6" ht="15">
      <c r="A10" s="15" t="s">
        <v>3</v>
      </c>
      <c r="B10" s="15"/>
      <c r="C10" s="15"/>
      <c r="D10" s="15"/>
      <c r="E10" s="15"/>
      <c r="F10" s="12"/>
    </row>
    <row r="11" spans="1:6" ht="15">
      <c r="A11" s="15" t="s">
        <v>4</v>
      </c>
      <c r="B11" s="15" t="s">
        <v>5</v>
      </c>
      <c r="C11" s="15" t="s">
        <v>6</v>
      </c>
      <c r="D11" s="15" t="s">
        <v>7</v>
      </c>
      <c r="E11" s="15" t="s">
        <v>8</v>
      </c>
      <c r="F11" s="12"/>
    </row>
    <row r="12" spans="1:6">
      <c r="A12" s="14" t="s">
        <v>27</v>
      </c>
      <c r="B12" s="16">
        <v>297</v>
      </c>
      <c r="C12" s="17">
        <v>447379.04428571416</v>
      </c>
      <c r="D12" s="17">
        <v>447379.04428571416</v>
      </c>
      <c r="E12" s="18">
        <f>D12/C12</f>
        <v>1</v>
      </c>
      <c r="F12" s="12"/>
    </row>
    <row r="13" spans="1:6">
      <c r="A13" s="14" t="s">
        <v>28</v>
      </c>
      <c r="B13" s="16">
        <v>9</v>
      </c>
      <c r="C13" s="17">
        <v>9116.7667091997209</v>
      </c>
      <c r="D13" s="17">
        <v>9116.7667091997209</v>
      </c>
      <c r="E13" s="18">
        <f t="shared" ref="E13:E22" si="1">D13/C13</f>
        <v>1</v>
      </c>
      <c r="F13" s="12"/>
    </row>
    <row r="14" spans="1:6">
      <c r="A14" s="14" t="s">
        <v>29</v>
      </c>
      <c r="B14" s="16">
        <f>65-11</f>
        <v>54</v>
      </c>
      <c r="C14" s="17">
        <v>16542.584871412393</v>
      </c>
      <c r="D14" s="17">
        <v>16542.584871412393</v>
      </c>
      <c r="E14" s="18">
        <f t="shared" si="1"/>
        <v>1</v>
      </c>
      <c r="F14" s="12"/>
    </row>
    <row r="15" spans="1:6">
      <c r="A15" s="14" t="s">
        <v>30</v>
      </c>
      <c r="B15" s="16">
        <f>65-15</f>
        <v>50</v>
      </c>
      <c r="C15" s="17">
        <v>11434.14265945403</v>
      </c>
      <c r="D15" s="17">
        <v>11434.14265945403</v>
      </c>
      <c r="E15" s="18">
        <f t="shared" si="1"/>
        <v>1</v>
      </c>
      <c r="F15" s="12"/>
    </row>
    <row r="16" spans="1:6">
      <c r="A16" s="14" t="s">
        <v>31</v>
      </c>
      <c r="B16" s="16">
        <v>14</v>
      </c>
      <c r="C16" s="17">
        <v>16801.75403914239</v>
      </c>
      <c r="D16" s="17">
        <v>16801.75403914239</v>
      </c>
      <c r="E16" s="18">
        <f t="shared" si="1"/>
        <v>1</v>
      </c>
      <c r="F16" s="12"/>
    </row>
    <row r="17" spans="1:6">
      <c r="A17" s="14" t="s">
        <v>32</v>
      </c>
      <c r="B17" s="16">
        <f>19-7</f>
        <v>12</v>
      </c>
      <c r="C17" s="17">
        <v>3289.1459842208369</v>
      </c>
      <c r="D17" s="17">
        <v>3289.1459842208369</v>
      </c>
      <c r="E17" s="18">
        <f t="shared" si="1"/>
        <v>1</v>
      </c>
      <c r="F17" s="12"/>
    </row>
    <row r="18" spans="1:6">
      <c r="A18" s="14" t="s">
        <v>33</v>
      </c>
      <c r="B18" s="16">
        <f>65-20</f>
        <v>45</v>
      </c>
      <c r="C18" s="17">
        <v>10720.359524109052</v>
      </c>
      <c r="D18" s="17">
        <v>10720.359524109052</v>
      </c>
      <c r="E18" s="18">
        <f t="shared" si="1"/>
        <v>1</v>
      </c>
      <c r="F18" s="12"/>
    </row>
    <row r="19" spans="1:6">
      <c r="A19" s="14" t="s">
        <v>34</v>
      </c>
      <c r="B19" s="16">
        <f>65-30</f>
        <v>35</v>
      </c>
      <c r="C19" s="17">
        <v>7008.552064051185</v>
      </c>
      <c r="D19" s="17">
        <v>7008.552064051185</v>
      </c>
      <c r="E19" s="18">
        <f t="shared" si="1"/>
        <v>1</v>
      </c>
      <c r="F19" s="12"/>
    </row>
    <row r="20" spans="1:6">
      <c r="A20" s="14" t="s">
        <v>35</v>
      </c>
      <c r="B20" s="16">
        <f>52-12</f>
        <v>40</v>
      </c>
      <c r="C20" s="17">
        <v>43146.862588286021</v>
      </c>
      <c r="D20" s="17">
        <v>43146.862588286021</v>
      </c>
      <c r="E20" s="18">
        <f t="shared" si="1"/>
        <v>1</v>
      </c>
      <c r="F20" s="12"/>
    </row>
    <row r="21" spans="1:6">
      <c r="A21" s="14" t="s">
        <v>36</v>
      </c>
      <c r="B21" s="16">
        <f>65-8</f>
        <v>57</v>
      </c>
      <c r="C21" s="17">
        <v>47408.470341282838</v>
      </c>
      <c r="D21" s="17">
        <v>47408.470341282838</v>
      </c>
      <c r="E21" s="18">
        <f t="shared" si="1"/>
        <v>1</v>
      </c>
      <c r="F21" s="12"/>
    </row>
    <row r="22" spans="1:6">
      <c r="A22" s="19" t="s">
        <v>9</v>
      </c>
      <c r="B22" s="20">
        <f>SUM(B12:B21)</f>
        <v>613</v>
      </c>
      <c r="C22" s="21">
        <f>SUM(C12:C21)</f>
        <v>612847.68306687265</v>
      </c>
      <c r="D22" s="21">
        <f>SUM(D12:D21)</f>
        <v>612847.68306687265</v>
      </c>
      <c r="E22" s="22">
        <f t="shared" si="1"/>
        <v>1</v>
      </c>
      <c r="F22" s="12"/>
    </row>
    <row r="23" spans="1:6">
      <c r="A23" s="14"/>
      <c r="B23" s="14"/>
      <c r="C23" s="14"/>
      <c r="D23" s="14"/>
      <c r="E23" s="14"/>
      <c r="F23" s="12"/>
    </row>
    <row r="24" spans="1:6">
      <c r="A24" s="29"/>
      <c r="B24" s="29"/>
      <c r="C24" s="29"/>
      <c r="D24" s="29"/>
      <c r="E24" s="29"/>
      <c r="F24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0"/>
  <sheetViews>
    <sheetView workbookViewId="0">
      <selection activeCell="B9" sqref="B9"/>
    </sheetView>
  </sheetViews>
  <sheetFormatPr baseColWidth="10" defaultRowHeight="14.25"/>
  <cols>
    <col min="2" max="2" width="24" bestFit="1" customWidth="1"/>
    <col min="3" max="3" width="18.625" customWidth="1"/>
    <col min="4" max="4" width="14.5" customWidth="1"/>
    <col min="5" max="5" width="14.875" customWidth="1"/>
  </cols>
  <sheetData>
    <row r="3" spans="1:6" ht="15.75">
      <c r="A3" s="1"/>
      <c r="B3" s="23" t="s">
        <v>37</v>
      </c>
      <c r="C3" s="23"/>
      <c r="D3" s="23"/>
      <c r="E3" s="23"/>
      <c r="F3" s="1"/>
    </row>
    <row r="4" spans="1:6" ht="15.75">
      <c r="A4" s="1"/>
      <c r="B4" s="30"/>
      <c r="C4" s="30"/>
      <c r="D4" s="30"/>
      <c r="E4" s="30"/>
      <c r="F4" s="1"/>
    </row>
    <row r="5" spans="1:6" ht="15.75">
      <c r="A5" s="1"/>
      <c r="B5" s="31" t="s">
        <v>0</v>
      </c>
      <c r="C5" s="31" t="s">
        <v>11</v>
      </c>
      <c r="D5" s="31" t="s">
        <v>12</v>
      </c>
      <c r="E5" s="31" t="s">
        <v>13</v>
      </c>
      <c r="F5" s="1"/>
    </row>
    <row r="6" spans="1:6" ht="15.75">
      <c r="A6" s="1"/>
      <c r="B6" s="32" t="s">
        <v>39</v>
      </c>
      <c r="C6" s="33">
        <v>102310383.90000001</v>
      </c>
      <c r="D6" s="34">
        <v>90156973</v>
      </c>
      <c r="E6" s="35">
        <v>0.88119999999999998</v>
      </c>
      <c r="F6" s="1"/>
    </row>
    <row r="7" spans="1:6" ht="15.75">
      <c r="A7" s="1"/>
      <c r="B7" s="32" t="s">
        <v>38</v>
      </c>
      <c r="C7" s="34">
        <v>612848</v>
      </c>
      <c r="D7" s="34">
        <v>612848</v>
      </c>
      <c r="E7" s="35">
        <v>1</v>
      </c>
      <c r="F7" s="1"/>
    </row>
    <row r="8" spans="1:6" ht="15">
      <c r="A8" s="1"/>
      <c r="B8" s="36"/>
      <c r="C8" s="36"/>
      <c r="D8" s="36"/>
      <c r="E8" s="36"/>
      <c r="F8" s="1"/>
    </row>
    <row r="9" spans="1:6" ht="15">
      <c r="B9" s="37"/>
      <c r="C9" s="37"/>
      <c r="D9" s="37"/>
      <c r="E9" s="37"/>
    </row>
    <row r="10" spans="1:6" ht="15">
      <c r="B10" s="37"/>
      <c r="C10" s="37"/>
      <c r="D10" s="37"/>
      <c r="E10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Plantas</vt:lpstr>
      <vt:lpstr>Metros</vt:lpstr>
      <vt:lpstr>Fisica Vs Financiera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Heredia - INTEC</dc:creator>
  <cp:lastModifiedBy>pc</cp:lastModifiedBy>
  <dcterms:created xsi:type="dcterms:W3CDTF">2025-10-07T17:02:00Z</dcterms:created>
  <dcterms:modified xsi:type="dcterms:W3CDTF">2025-12-01T14:35:52Z</dcterms:modified>
</cp:coreProperties>
</file>