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5360" windowHeight="7365" firstSheet="1" activeTab="3"/>
  </bookViews>
  <sheets>
    <sheet name="Resumen Mensual por Oficinas" sheetId="1" r:id="rId1"/>
    <sheet name="Resumen Mensual" sheetId="2" r:id="rId2"/>
    <sheet name="Resumen Trimestre" sheetId="3" r:id="rId3"/>
    <sheet name="Resumen Plantaa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B20" i="1"/>
  <c r="B19" i="1" s="1"/>
  <c r="C20" i="1"/>
  <c r="C19" i="1" s="1"/>
  <c r="D20" i="1"/>
  <c r="D19" i="1" s="1"/>
  <c r="E19" i="1" s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B40" i="1"/>
  <c r="C40" i="1"/>
  <c r="D40" i="1"/>
  <c r="E40" i="1" s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B61" i="1"/>
  <c r="C61" i="1"/>
  <c r="D61" i="1"/>
  <c r="E61" i="1" s="1"/>
  <c r="E20" i="1" l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D8" i="2"/>
  <c r="C8" i="2"/>
  <c r="B8" i="2"/>
  <c r="E7" i="2"/>
  <c r="E8" i="2" s="1"/>
  <c r="E6" i="2"/>
</calcChain>
</file>

<file path=xl/sharedStrings.xml><?xml version="1.0" encoding="utf-8"?>
<sst xmlns="http://schemas.openxmlformats.org/spreadsheetml/2006/main" count="114" uniqueCount="49">
  <si>
    <t>Dirección General de Embellecimiento de Carreteras y Avenidas de Circunvalaciones.</t>
  </si>
  <si>
    <t>Departamento de Planificación y Desarrollo</t>
  </si>
  <si>
    <t>Lugar</t>
  </si>
  <si>
    <t xml:space="preserve">Intervenciones    Carreteras / Avenidas 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</si>
  <si>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</si>
  <si>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</si>
  <si>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</si>
  <si>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</si>
  <si>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</si>
  <si>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</si>
  <si>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</si>
  <si>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</si>
  <si>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</si>
  <si>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</si>
  <si>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</si>
  <si>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</si>
  <si>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</si>
  <si>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</si>
  <si>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Ejecución Presupuestaria Meta física Segundo Trimestre 2025</t>
  </si>
  <si>
    <t>Concepto</t>
  </si>
  <si>
    <t>Abril</t>
  </si>
  <si>
    <t>Mayo</t>
  </si>
  <si>
    <t>Junio</t>
  </si>
  <si>
    <t>Total</t>
  </si>
  <si>
    <t>Metros Cuadrados Programados</t>
  </si>
  <si>
    <t>Metros Cuadrados Ejecutados</t>
  </si>
  <si>
    <t>% de Logro</t>
  </si>
  <si>
    <t xml:space="preserve">         </t>
  </si>
  <si>
    <t>Comparativo de Metros Cuadrados Programados Vs Trabajados  II Trimestre 2025 por Oficina Provinciales</t>
  </si>
  <si>
    <t>Total de Trimestre</t>
  </si>
  <si>
    <t>Fuente. Informes de Ejecución II Trimestre 2025 División de Mantenimiento de Áreas, Zona Norte y Oficinas Provinciales.</t>
  </si>
  <si>
    <t>Operativo Externo</t>
  </si>
  <si>
    <t>Operativo Interno</t>
  </si>
  <si>
    <t>Total general</t>
  </si>
  <si>
    <t>Plantas Sembradas</t>
  </si>
  <si>
    <t>Plantas No Prosperaron</t>
  </si>
  <si>
    <t>Resumen de Plantas Usadas Segundo Trimestre 2025</t>
  </si>
  <si>
    <t>Resumen de Plantas sembrada Segundo Trimestre 2025</t>
  </si>
  <si>
    <t>Total Mes de Junio</t>
  </si>
  <si>
    <t>Total Mes de Mayo</t>
  </si>
  <si>
    <t>Total Mes de Abril</t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</si>
  <si>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Abril II Trimestre 2025</t>
    </r>
  </si>
  <si>
    <r>
      <t>M</t>
    </r>
    <r>
      <rPr>
        <sz val="12"/>
        <color theme="1"/>
        <rFont val="Calibri"/>
        <family val="2"/>
      </rPr>
      <t>²</t>
    </r>
    <r>
      <rPr>
        <sz val="12"/>
        <color theme="1"/>
        <rFont val="Aptos Narrow"/>
        <family val="2"/>
        <scheme val="minor"/>
      </rPr>
      <t xml:space="preserve"> Programados</t>
    </r>
  </si>
  <si>
    <r>
      <t>M</t>
    </r>
    <r>
      <rPr>
        <sz val="12"/>
        <color theme="1"/>
        <rFont val="Calibri"/>
        <family val="2"/>
      </rPr>
      <t>²</t>
    </r>
    <r>
      <rPr>
        <sz val="12"/>
        <color theme="1"/>
        <rFont val="Aptos Narrow"/>
        <family val="2"/>
        <scheme val="minor"/>
      </rPr>
      <t xml:space="preserve"> Ejecutados</t>
    </r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</si>
  <si>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Mayo II Trimestre 2025</t>
    </r>
  </si>
  <si>
    <r>
      <t>M</t>
    </r>
    <r>
      <rPr>
        <sz val="8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Trabajados Junio II Trimestre 2025</t>
    </r>
  </si>
  <si>
    <r>
      <t>M</t>
    </r>
    <r>
      <rPr>
        <sz val="11"/>
        <color theme="1"/>
        <rFont val="Calibri"/>
        <family val="2"/>
      </rPr>
      <t>²</t>
    </r>
    <r>
      <rPr>
        <sz val="11"/>
        <color theme="1"/>
        <rFont val="Aptos Narrow"/>
        <family val="2"/>
        <scheme val="minor"/>
      </rPr>
      <t xml:space="preserve"> Programados</t>
    </r>
  </si>
  <si>
    <r>
      <t>M</t>
    </r>
    <r>
      <rPr>
        <sz val="11"/>
        <color theme="1"/>
        <rFont val="Calibri"/>
        <family val="2"/>
      </rPr>
      <t>²</t>
    </r>
    <r>
      <rPr>
        <sz val="11"/>
        <color theme="1"/>
        <rFont val="Aptos Narrow"/>
        <family val="2"/>
        <scheme val="minor"/>
      </rPr>
      <t xml:space="preserve"> Ejecutados</t>
    </r>
  </si>
  <si>
    <r>
      <t>M</t>
    </r>
    <r>
      <rPr>
        <sz val="12"/>
        <color theme="1"/>
        <rFont val="Calibri"/>
        <family val="2"/>
      </rPr>
      <t xml:space="preserve">² </t>
    </r>
    <r>
      <rPr>
        <sz val="12"/>
        <color theme="1"/>
        <rFont val="Aptos Narrow"/>
        <family val="2"/>
        <scheme val="minor"/>
      </rPr>
      <t>Programados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</si>
</sst>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000_);_(* \(#,##0.0000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0"/>
      <name val="Times New Roman"/>
      <family val="1"/>
    </font>
    <font>
      <sz val="8"/>
      <color theme="1"/>
      <name val="Calibri Light"/>
      <family val="2"/>
    </font>
    <font>
      <sz val="16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0" fontId="0" fillId="0" borderId="0" xfId="0" applyAlignment="1">
      <alignment vertical="center"/>
    </xf>
    <xf numFmtId="0" fontId="9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vertical="center"/>
    </xf>
    <xf numFmtId="43" fontId="0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0" fontId="4" fillId="2" borderId="0" xfId="2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0" fillId="0" borderId="0" xfId="0" applyAlignment="1"/>
    <xf numFmtId="0" fontId="7" fillId="2" borderId="0" xfId="0" applyFont="1" applyFill="1" applyBorder="1" applyAlignment="1"/>
    <xf numFmtId="165" fontId="0" fillId="2" borderId="0" xfId="0" applyNumberFormat="1" applyFont="1" applyFill="1" applyBorder="1" applyAlignment="1"/>
    <xf numFmtId="165" fontId="7" fillId="2" borderId="0" xfId="1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/>
    <xf numFmtId="0" fontId="9" fillId="2" borderId="0" xfId="0" applyFont="1" applyFill="1" applyBorder="1" applyAlignment="1"/>
    <xf numFmtId="1" fontId="0" fillId="2" borderId="0" xfId="0" applyNumberFormat="1" applyFont="1" applyFill="1" applyBorder="1" applyAlignment="1">
      <alignment vertical="center"/>
    </xf>
    <xf numFmtId="10" fontId="0" fillId="0" borderId="0" xfId="2" applyNumberFormat="1" applyFont="1" applyAlignment="1"/>
    <xf numFmtId="164" fontId="0" fillId="2" borderId="0" xfId="0" applyNumberFormat="1" applyFont="1" applyFill="1" applyBorder="1" applyAlignment="1">
      <alignment vertical="center"/>
    </xf>
    <xf numFmtId="1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/>
    <xf numFmtId="165" fontId="0" fillId="2" borderId="0" xfId="0" applyNumberFormat="1" applyFont="1" applyFill="1" applyBorder="1" applyAlignment="1">
      <alignment vertical="center"/>
    </xf>
    <xf numFmtId="166" fontId="1" fillId="2" borderId="0" xfId="1" applyNumberFormat="1" applyFont="1" applyFill="1" applyBorder="1" applyAlignment="1"/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/>
    <xf numFmtId="0" fontId="13" fillId="2" borderId="0" xfId="0" applyFont="1" applyFill="1" applyBorder="1" applyAlignment="1"/>
    <xf numFmtId="165" fontId="4" fillId="2" borderId="0" xfId="1" applyNumberFormat="1" applyFont="1" applyFill="1" applyBorder="1" applyAlignment="1"/>
    <xf numFmtId="0" fontId="4" fillId="2" borderId="0" xfId="0" applyFont="1" applyFill="1" applyBorder="1" applyAlignment="1"/>
    <xf numFmtId="0" fontId="8" fillId="2" borderId="0" xfId="0" applyFont="1" applyFill="1" applyBorder="1" applyAlignment="1"/>
    <xf numFmtId="165" fontId="7" fillId="2" borderId="0" xfId="1" applyNumberFormat="1" applyFont="1" applyFill="1" applyBorder="1" applyAlignment="1"/>
    <xf numFmtId="0" fontId="2" fillId="2" borderId="0" xfId="0" applyFont="1" applyFill="1" applyBorder="1" applyAlignment="1"/>
    <xf numFmtId="3" fontId="6" fillId="2" borderId="0" xfId="0" applyNumberFormat="1" applyFont="1" applyFill="1" applyBorder="1" applyAlignment="1"/>
    <xf numFmtId="1" fontId="6" fillId="2" borderId="0" xfId="1" applyNumberFormat="1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/Documents/Estadisticas%20Institucionales%202025/Estadisticas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1"/>
      <sheetName val="Tabla  Trimestre I"/>
      <sheetName val="Gráfico Abril 2024"/>
      <sheetName val="Gráfico Mayo 2025"/>
      <sheetName val="Gráfico Junio  2025"/>
      <sheetName val="Titulo de Graficos"/>
      <sheetName val="Grafico comparativo prog Vs eje"/>
      <sheetName val="Hoja4"/>
      <sheetName val="Hoja2"/>
      <sheetName val="Tabla por provincia y sede"/>
      <sheetName val="Tabla provincias y meses"/>
      <sheetName val="Tabla Abril"/>
      <sheetName val="Tabla Mayo"/>
      <sheetName val="Tabla Junio"/>
      <sheetName val="Hoja3"/>
    </sheetNames>
    <sheetDataSet>
      <sheetData sheetId="0"/>
      <sheetData sheetId="1">
        <row r="19">
          <cell r="F19">
            <v>9.7345132743362831E-2</v>
          </cell>
          <cell r="G19">
            <v>8.0291970802919707E-2</v>
          </cell>
          <cell r="H19">
            <v>7.9994225533114999E-2</v>
          </cell>
        </row>
        <row r="69">
          <cell r="B69">
            <v>291990.64331805985</v>
          </cell>
          <cell r="C69">
            <v>202216</v>
          </cell>
          <cell r="D69">
            <v>200832.25947379408</v>
          </cell>
        </row>
        <row r="74">
          <cell r="B74">
            <v>290140.64331805985</v>
          </cell>
          <cell r="C74">
            <v>202216</v>
          </cell>
          <cell r="D74">
            <v>200832.25947379408</v>
          </cell>
        </row>
        <row r="80">
          <cell r="B80">
            <v>115.54</v>
          </cell>
          <cell r="C80">
            <v>103.88000000000001</v>
          </cell>
          <cell r="D80">
            <v>119.78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>
        <row r="112">
          <cell r="B112" t="str">
            <v>Abril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workbookViewId="0">
      <selection activeCell="A2" sqref="A2:F64"/>
    </sheetView>
  </sheetViews>
  <sheetFormatPr baseColWidth="10" defaultRowHeight="14.25"/>
  <cols>
    <col min="1" max="1" width="34.875" customWidth="1"/>
    <col min="2" max="2" width="35.5" bestFit="1" customWidth="1"/>
    <col min="3" max="3" width="15.125" bestFit="1" customWidth="1"/>
    <col min="4" max="4" width="13.625" bestFit="1" customWidth="1"/>
    <col min="5" max="5" width="14.375" customWidth="1"/>
    <col min="6" max="8" width="8.125" bestFit="1" customWidth="1"/>
  </cols>
  <sheetData>
    <row r="2" spans="1:13" ht="14.25" customHeight="1">
      <c r="A2" s="27" t="s">
        <v>0</v>
      </c>
      <c r="B2" s="27"/>
      <c r="C2" s="27"/>
      <c r="D2" s="27"/>
      <c r="E2" s="27"/>
      <c r="F2" s="22"/>
    </row>
    <row r="3" spans="1:13" ht="14.25" customHeight="1">
      <c r="A3" s="27" t="s">
        <v>1</v>
      </c>
      <c r="B3" s="27"/>
      <c r="C3" s="27"/>
      <c r="D3" s="27"/>
      <c r="E3" s="27"/>
      <c r="F3" s="22"/>
    </row>
    <row r="4" spans="1:13" ht="14.25" customHeight="1">
      <c r="A4" s="27" t="s">
        <v>41</v>
      </c>
      <c r="B4" s="27"/>
      <c r="C4" s="27"/>
      <c r="D4" s="27"/>
      <c r="E4" s="27"/>
      <c r="F4" s="22"/>
      <c r="J4" s="1"/>
      <c r="K4" s="1"/>
      <c r="L4" s="1"/>
      <c r="M4" s="1"/>
    </row>
    <row r="5" spans="1:13" ht="14.25" customHeight="1">
      <c r="A5" s="9" t="s">
        <v>2</v>
      </c>
      <c r="B5" s="9" t="s">
        <v>3</v>
      </c>
      <c r="C5" s="9" t="s">
        <v>42</v>
      </c>
      <c r="D5" s="9" t="s">
        <v>43</v>
      </c>
      <c r="E5" s="9" t="s">
        <v>4</v>
      </c>
      <c r="F5" s="22"/>
    </row>
    <row r="6" spans="1:13" ht="35.25" customHeight="1">
      <c r="A6" s="9"/>
      <c r="B6" s="9"/>
      <c r="C6" s="9"/>
      <c r="D6" s="9"/>
      <c r="E6" s="9"/>
      <c r="F6" s="22"/>
    </row>
    <row r="7" spans="1:13">
      <c r="A7" s="6" t="s">
        <v>5</v>
      </c>
      <c r="B7" s="28">
        <v>7.1573451327433633</v>
      </c>
      <c r="C7" s="7">
        <v>34101.097029846402</v>
      </c>
      <c r="D7" s="7">
        <v>34814.364086861933</v>
      </c>
      <c r="E7" s="6">
        <f>D7/C7</f>
        <v>1.0209162495972273</v>
      </c>
      <c r="F7" s="29"/>
      <c r="G7" s="2"/>
      <c r="H7" s="2"/>
    </row>
    <row r="8" spans="1:13">
      <c r="A8" s="6" t="s">
        <v>6</v>
      </c>
      <c r="B8" s="28">
        <v>4.0899115044247791</v>
      </c>
      <c r="C8" s="7">
        <v>23444.504208019403</v>
      </c>
      <c r="D8" s="7">
        <v>23155.600299633752</v>
      </c>
      <c r="E8" s="6">
        <f t="shared" ref="E8:E20" si="0">D8/C8</f>
        <v>0.98767711588941043</v>
      </c>
      <c r="F8" s="29"/>
      <c r="G8" s="2"/>
      <c r="H8" s="2"/>
    </row>
    <row r="9" spans="1:13">
      <c r="A9" s="6" t="s">
        <v>7</v>
      </c>
      <c r="B9" s="28">
        <v>10.224778761061946</v>
      </c>
      <c r="C9" s="7">
        <v>23444.504208019403</v>
      </c>
      <c r="D9" s="7">
        <v>23252.756664527318</v>
      </c>
      <c r="E9" s="6">
        <f t="shared" si="0"/>
        <v>0.99182121567635895</v>
      </c>
      <c r="F9" s="29"/>
      <c r="G9" s="2"/>
      <c r="H9" s="2"/>
    </row>
    <row r="10" spans="1:13">
      <c r="A10" s="6" t="s">
        <v>8</v>
      </c>
      <c r="B10" s="28">
        <v>11.247256637168142</v>
      </c>
      <c r="C10" s="7">
        <v>23444.504208019403</v>
      </c>
      <c r="D10" s="7">
        <v>23220.371209562796</v>
      </c>
      <c r="E10" s="6">
        <f t="shared" si="0"/>
        <v>0.99043984908070948</v>
      </c>
      <c r="F10" s="29"/>
      <c r="G10" s="2"/>
      <c r="H10" s="2"/>
    </row>
    <row r="11" spans="1:13">
      <c r="A11" s="6" t="s">
        <v>9</v>
      </c>
      <c r="B11" s="28">
        <v>10.224778761061946</v>
      </c>
      <c r="C11" s="7">
        <v>23444.504208019403</v>
      </c>
      <c r="D11" s="7">
        <v>23209.576057907954</v>
      </c>
      <c r="E11" s="6">
        <f t="shared" si="0"/>
        <v>0.98997939354882625</v>
      </c>
      <c r="F11" s="29"/>
      <c r="G11" s="2"/>
      <c r="H11" s="2"/>
    </row>
    <row r="12" spans="1:13">
      <c r="A12" s="6" t="s">
        <v>10</v>
      </c>
      <c r="B12" s="28">
        <v>10.224778761061946</v>
      </c>
      <c r="C12" s="7">
        <v>23444.504208019403</v>
      </c>
      <c r="D12" s="7">
        <v>23209.576057907954</v>
      </c>
      <c r="E12" s="6">
        <f t="shared" si="0"/>
        <v>0.98997939354882625</v>
      </c>
      <c r="F12" s="29"/>
      <c r="G12" s="2"/>
      <c r="H12" s="2"/>
    </row>
    <row r="13" spans="1:13">
      <c r="A13" s="6" t="s">
        <v>11</v>
      </c>
      <c r="B13" s="28">
        <v>11.247256637168142</v>
      </c>
      <c r="C13" s="7">
        <v>23444.504208019403</v>
      </c>
      <c r="D13" s="7">
        <v>23218.212179231828</v>
      </c>
      <c r="E13" s="6">
        <f t="shared" si="0"/>
        <v>0.99034775797433283</v>
      </c>
      <c r="F13" s="29"/>
      <c r="G13" s="2"/>
      <c r="H13" s="2"/>
    </row>
    <row r="14" spans="1:13">
      <c r="A14" s="6" t="s">
        <v>12</v>
      </c>
      <c r="B14" s="28">
        <v>9.2023008849557524</v>
      </c>
      <c r="C14" s="7">
        <v>23444.504208019403</v>
      </c>
      <c r="D14" s="7">
        <v>23200.93993658408</v>
      </c>
      <c r="E14" s="6">
        <f t="shared" si="0"/>
        <v>0.98961102912331966</v>
      </c>
      <c r="F14" s="29"/>
      <c r="G14" s="2"/>
      <c r="H14" s="2"/>
    </row>
    <row r="15" spans="1:13">
      <c r="A15" s="6" t="s">
        <v>13</v>
      </c>
      <c r="B15" s="28">
        <v>6.1348672566371683</v>
      </c>
      <c r="C15" s="7">
        <v>14652.815130012128</v>
      </c>
      <c r="D15" s="7">
        <v>14506.524793775214</v>
      </c>
      <c r="E15" s="6">
        <f t="shared" si="0"/>
        <v>0.99001622999137684</v>
      </c>
      <c r="F15" s="29"/>
      <c r="G15" s="2"/>
      <c r="H15" s="2"/>
    </row>
    <row r="16" spans="1:13">
      <c r="A16" s="6" t="s">
        <v>14</v>
      </c>
      <c r="B16" s="28">
        <v>8.1798230088495583</v>
      </c>
      <c r="C16" s="7">
        <v>17583.378156014554</v>
      </c>
      <c r="D16" s="7">
        <v>17408.261558596452</v>
      </c>
      <c r="E16" s="6">
        <f t="shared" si="0"/>
        <v>0.99004078761974401</v>
      </c>
      <c r="F16" s="29"/>
      <c r="G16" s="2"/>
      <c r="H16" s="2"/>
    </row>
    <row r="17" spans="1:8">
      <c r="A17" s="6" t="s">
        <v>15</v>
      </c>
      <c r="B17" s="28">
        <v>9.2023008849557524</v>
      </c>
      <c r="C17" s="7">
        <v>23444.504208019403</v>
      </c>
      <c r="D17" s="7">
        <v>23229.007330886667</v>
      </c>
      <c r="E17" s="6">
        <f t="shared" si="0"/>
        <v>0.99080821350621595</v>
      </c>
      <c r="F17" s="29"/>
      <c r="G17" s="2"/>
      <c r="H17" s="2"/>
    </row>
    <row r="18" spans="1:8">
      <c r="A18" s="6" t="s">
        <v>16</v>
      </c>
      <c r="B18" s="28">
        <v>7.1573451327433633</v>
      </c>
      <c r="C18" s="7">
        <v>14652.815130012128</v>
      </c>
      <c r="D18" s="7">
        <v>14505.877084675923</v>
      </c>
      <c r="E18" s="6">
        <f t="shared" si="0"/>
        <v>0.98997202626031611</v>
      </c>
      <c r="F18" s="29"/>
      <c r="G18" s="2"/>
      <c r="H18" s="2"/>
    </row>
    <row r="19" spans="1:8">
      <c r="A19" s="6" t="s">
        <v>17</v>
      </c>
      <c r="B19" s="28">
        <f>$B$20*'[1]Analisis por Proviciancia '!F19</f>
        <v>11.247256637168142</v>
      </c>
      <c r="C19" s="7">
        <f>$C$20*'[1]Analisis por Proviciancia '!G19</f>
        <v>23444.504208019403</v>
      </c>
      <c r="D19" s="7">
        <f>$D$20*'[1]Analisis por Proviciancia '!H19</f>
        <v>23209.576057907954</v>
      </c>
      <c r="E19" s="6">
        <f t="shared" si="0"/>
        <v>0.98997939354882625</v>
      </c>
      <c r="F19" s="29"/>
      <c r="G19" s="2"/>
      <c r="H19" s="2"/>
    </row>
    <row r="20" spans="1:8">
      <c r="A20" s="6" t="s">
        <v>40</v>
      </c>
      <c r="B20" s="7">
        <f>'[1]Analisis por Proviciancia '!B80</f>
        <v>115.54</v>
      </c>
      <c r="C20" s="7">
        <f>'[1]Analisis por Proviciancia '!B69</f>
        <v>291990.64331805985</v>
      </c>
      <c r="D20" s="7">
        <f>'[1]Analisis por Proviciancia '!B74</f>
        <v>290140.64331805985</v>
      </c>
      <c r="E20" s="30">
        <f t="shared" si="0"/>
        <v>0.99366418054024819</v>
      </c>
      <c r="F20" s="29"/>
      <c r="G20" s="2"/>
      <c r="H20" s="2"/>
    </row>
    <row r="21" spans="1:8">
      <c r="A21" s="21"/>
      <c r="B21" s="21"/>
      <c r="C21" s="21"/>
      <c r="D21" s="21"/>
      <c r="E21" s="21"/>
      <c r="F21" s="22"/>
    </row>
    <row r="22" spans="1:8" ht="14.25" customHeight="1">
      <c r="A22" s="27" t="s">
        <v>0</v>
      </c>
      <c r="B22" s="27"/>
      <c r="C22" s="27"/>
      <c r="D22" s="27"/>
      <c r="E22" s="27"/>
      <c r="F22" s="22"/>
    </row>
    <row r="23" spans="1:8" ht="14.25" customHeight="1">
      <c r="A23" s="27" t="s">
        <v>1</v>
      </c>
      <c r="B23" s="27"/>
      <c r="C23" s="27"/>
      <c r="D23" s="27"/>
      <c r="E23" s="27"/>
      <c r="F23" s="22"/>
    </row>
    <row r="24" spans="1:8" ht="14.25" customHeight="1">
      <c r="A24" s="27" t="s">
        <v>44</v>
      </c>
      <c r="B24" s="27"/>
      <c r="C24" s="27"/>
      <c r="D24" s="27"/>
      <c r="E24" s="27"/>
      <c r="F24" s="22"/>
    </row>
    <row r="25" spans="1:8" ht="15" customHeight="1">
      <c r="A25" s="6" t="s">
        <v>2</v>
      </c>
      <c r="B25" s="9" t="s">
        <v>3</v>
      </c>
      <c r="C25" s="9" t="s">
        <v>42</v>
      </c>
      <c r="D25" s="9" t="s">
        <v>43</v>
      </c>
      <c r="E25" s="9" t="s">
        <v>4</v>
      </c>
      <c r="F25" s="22"/>
    </row>
    <row r="26" spans="1:8" ht="34.5" customHeight="1">
      <c r="A26" s="6"/>
      <c r="B26" s="9"/>
      <c r="C26" s="9"/>
      <c r="D26" s="9"/>
      <c r="E26" s="9"/>
      <c r="F26" s="22"/>
    </row>
    <row r="27" spans="1:8">
      <c r="A27" s="6" t="s">
        <v>5</v>
      </c>
      <c r="B27" s="31">
        <v>11.542222222222223</v>
      </c>
      <c r="C27" s="32">
        <v>24265.919999999998</v>
      </c>
      <c r="D27" s="32">
        <v>24264.43525753239</v>
      </c>
      <c r="E27" s="21">
        <f t="shared" ref="E27:E39" si="1">D27/C27</f>
        <v>0.99993881367499737</v>
      </c>
      <c r="F27" s="29"/>
      <c r="G27" s="2"/>
      <c r="H27" s="2"/>
    </row>
    <row r="28" spans="1:8">
      <c r="A28" s="6" t="s">
        <v>6</v>
      </c>
      <c r="B28" s="31">
        <v>7.6948148148148148</v>
      </c>
      <c r="C28" s="32">
        <v>16177.28</v>
      </c>
      <c r="D28" s="32">
        <v>14309.391553654768</v>
      </c>
      <c r="E28" s="21">
        <f t="shared" si="1"/>
        <v>0.88453630979093933</v>
      </c>
      <c r="F28" s="29"/>
      <c r="G28" s="2"/>
      <c r="H28" s="2"/>
    </row>
    <row r="29" spans="1:8">
      <c r="A29" s="6" t="s">
        <v>7</v>
      </c>
      <c r="B29" s="31">
        <v>8.6566666666666663</v>
      </c>
      <c r="C29" s="32">
        <v>16177.28</v>
      </c>
      <c r="D29" s="32">
        <v>16319.861066943262</v>
      </c>
      <c r="E29" s="21">
        <f t="shared" si="1"/>
        <v>1.0088136613165664</v>
      </c>
      <c r="F29" s="29"/>
      <c r="G29" s="2"/>
      <c r="H29" s="2"/>
    </row>
    <row r="30" spans="1:8">
      <c r="A30" s="6" t="s">
        <v>8</v>
      </c>
      <c r="B30" s="31">
        <v>6.7329629629629633</v>
      </c>
      <c r="C30" s="32">
        <v>16177.28</v>
      </c>
      <c r="D30" s="32">
        <v>17464.612391235645</v>
      </c>
      <c r="E30" s="21">
        <f t="shared" si="1"/>
        <v>1.0795765660998415</v>
      </c>
      <c r="F30" s="29"/>
      <c r="G30" s="2"/>
      <c r="H30" s="2"/>
    </row>
    <row r="31" spans="1:8">
      <c r="A31" s="6" t="s">
        <v>9</v>
      </c>
      <c r="B31" s="31">
        <v>6.7329629629629633</v>
      </c>
      <c r="C31" s="32">
        <v>16177.28</v>
      </c>
      <c r="D31" s="32">
        <v>16148.148368299406</v>
      </c>
      <c r="E31" s="21">
        <f t="shared" si="1"/>
        <v>0.99819922559907504</v>
      </c>
      <c r="F31" s="29"/>
      <c r="G31" s="2"/>
      <c r="H31" s="2"/>
    </row>
    <row r="32" spans="1:8">
      <c r="A32" s="6" t="s">
        <v>10</v>
      </c>
      <c r="B32" s="31">
        <v>7.6948148148148148</v>
      </c>
      <c r="C32" s="32">
        <v>16177.28</v>
      </c>
      <c r="D32" s="32">
        <v>16198.231238737197</v>
      </c>
      <c r="E32" s="21">
        <f t="shared" si="1"/>
        <v>1.0012951026833432</v>
      </c>
      <c r="F32" s="29"/>
      <c r="G32" s="2"/>
      <c r="H32" s="2"/>
    </row>
    <row r="33" spans="1:8">
      <c r="A33" s="6" t="s">
        <v>11</v>
      </c>
      <c r="B33" s="31">
        <v>9.6185185185185187</v>
      </c>
      <c r="C33" s="32">
        <v>16177.28</v>
      </c>
      <c r="D33" s="32">
        <v>16183.921847183541</v>
      </c>
      <c r="E33" s="21">
        <f t="shared" si="1"/>
        <v>1.0004105663735523</v>
      </c>
      <c r="F33" s="29"/>
      <c r="G33" s="2"/>
      <c r="H33" s="2"/>
    </row>
    <row r="34" spans="1:8">
      <c r="A34" s="6" t="s">
        <v>12</v>
      </c>
      <c r="B34" s="31">
        <v>7.6948148148148148</v>
      </c>
      <c r="C34" s="32">
        <v>16177.28</v>
      </c>
      <c r="D34" s="32">
        <v>16176.767151406717</v>
      </c>
      <c r="E34" s="21">
        <f t="shared" si="1"/>
        <v>0.99996829821865707</v>
      </c>
      <c r="F34" s="29"/>
      <c r="G34" s="2"/>
      <c r="H34" s="2"/>
    </row>
    <row r="35" spans="1:8">
      <c r="A35" s="6" t="s">
        <v>13</v>
      </c>
      <c r="B35" s="31">
        <v>5.7711111111111117</v>
      </c>
      <c r="C35" s="32">
        <v>10110.800000000001</v>
      </c>
      <c r="D35" s="32">
        <v>10546.722735229692</v>
      </c>
      <c r="E35" s="21">
        <f t="shared" si="1"/>
        <v>1.0431145641521631</v>
      </c>
      <c r="F35" s="29"/>
      <c r="G35" s="2"/>
      <c r="H35" s="2"/>
    </row>
    <row r="36" spans="1:8">
      <c r="A36" s="6" t="s">
        <v>14</v>
      </c>
      <c r="B36" s="31">
        <v>6.7329629629629633</v>
      </c>
      <c r="C36" s="32">
        <v>12132.96</v>
      </c>
      <c r="D36" s="32">
        <v>12132.933098343878</v>
      </c>
      <c r="E36" s="21">
        <f t="shared" si="1"/>
        <v>0.99999778276231677</v>
      </c>
      <c r="F36" s="29"/>
      <c r="G36" s="2"/>
      <c r="H36" s="2"/>
    </row>
    <row r="37" spans="1:8">
      <c r="A37" s="6" t="s">
        <v>15</v>
      </c>
      <c r="B37" s="31">
        <v>8.6566666666666663</v>
      </c>
      <c r="C37" s="32">
        <v>16177.28</v>
      </c>
      <c r="D37" s="32">
        <v>15182.264438427708</v>
      </c>
      <c r="E37" s="21">
        <f t="shared" si="1"/>
        <v>0.93849302468818663</v>
      </c>
      <c r="F37" s="29"/>
      <c r="G37" s="2"/>
      <c r="H37" s="2"/>
    </row>
    <row r="38" spans="1:8">
      <c r="A38" s="6" t="s">
        <v>16</v>
      </c>
      <c r="B38" s="31">
        <v>6.7329629629629633</v>
      </c>
      <c r="C38" s="32">
        <v>10110.800000000001</v>
      </c>
      <c r="D38" s="32">
        <v>10124.595684396878</v>
      </c>
      <c r="E38" s="21">
        <f t="shared" si="1"/>
        <v>1.001364450330031</v>
      </c>
      <c r="F38" s="29"/>
      <c r="G38" s="2"/>
      <c r="H38" s="2"/>
    </row>
    <row r="39" spans="1:8">
      <c r="A39" s="6" t="s">
        <v>17</v>
      </c>
      <c r="B39" s="31">
        <v>9.6185185185185187</v>
      </c>
      <c r="C39" s="32">
        <v>16177.28</v>
      </c>
      <c r="D39" s="32">
        <v>17164.115168608896</v>
      </c>
      <c r="E39" s="21">
        <f t="shared" si="1"/>
        <v>1.0610013035942318</v>
      </c>
      <c r="F39" s="29"/>
      <c r="G39" s="2"/>
      <c r="H39" s="2"/>
    </row>
    <row r="40" spans="1:8">
      <c r="A40" s="6" t="s">
        <v>39</v>
      </c>
      <c r="B40" s="33">
        <f>'[1]Analisis por Proviciancia '!C80</f>
        <v>103.88000000000001</v>
      </c>
      <c r="C40" s="7">
        <f>'[1]Analisis por Proviciancia '!C69</f>
        <v>202216</v>
      </c>
      <c r="D40" s="7">
        <f>'[1]Analisis por Proviciancia '!C74</f>
        <v>202216</v>
      </c>
      <c r="E40" s="6">
        <f>D40/C40</f>
        <v>1</v>
      </c>
      <c r="F40" s="29"/>
      <c r="G40" s="2"/>
      <c r="H40" s="2"/>
    </row>
    <row r="41" spans="1:8">
      <c r="A41" s="6"/>
      <c r="B41" s="33"/>
      <c r="C41" s="7"/>
      <c r="D41" s="7"/>
      <c r="E41" s="6"/>
      <c r="F41" s="22"/>
    </row>
    <row r="42" spans="1:8">
      <c r="A42" s="21"/>
      <c r="B42" s="21"/>
      <c r="C42" s="21"/>
      <c r="D42" s="21"/>
      <c r="E42" s="21"/>
      <c r="F42" s="22"/>
    </row>
    <row r="43" spans="1:8" ht="14.25" customHeight="1">
      <c r="A43" s="27" t="s">
        <v>0</v>
      </c>
      <c r="B43" s="27"/>
      <c r="C43" s="27"/>
      <c r="D43" s="27"/>
      <c r="E43" s="27"/>
      <c r="F43" s="22"/>
    </row>
    <row r="44" spans="1:8" ht="14.25" customHeight="1">
      <c r="A44" s="27" t="s">
        <v>1</v>
      </c>
      <c r="B44" s="27"/>
      <c r="C44" s="27"/>
      <c r="D44" s="27"/>
      <c r="E44" s="27"/>
      <c r="F44" s="22"/>
    </row>
    <row r="45" spans="1:8" ht="14.25" customHeight="1">
      <c r="A45" s="27" t="s">
        <v>45</v>
      </c>
      <c r="B45" s="27"/>
      <c r="C45" s="27"/>
      <c r="D45" s="27"/>
      <c r="E45" s="27"/>
      <c r="F45" s="22"/>
    </row>
    <row r="46" spans="1:8" ht="15" customHeight="1">
      <c r="A46" s="6" t="s">
        <v>2</v>
      </c>
      <c r="B46" s="6" t="s">
        <v>3</v>
      </c>
      <c r="C46" s="6" t="s">
        <v>46</v>
      </c>
      <c r="D46" s="6" t="s">
        <v>47</v>
      </c>
      <c r="E46" s="6" t="s">
        <v>4</v>
      </c>
      <c r="F46" s="22"/>
    </row>
    <row r="47" spans="1:8" ht="21.6" customHeight="1">
      <c r="A47" s="6"/>
      <c r="B47" s="6"/>
      <c r="C47" s="6"/>
      <c r="D47" s="6"/>
      <c r="E47" s="6"/>
      <c r="F47" s="22"/>
    </row>
    <row r="48" spans="1:8">
      <c r="A48" s="6" t="s">
        <v>5</v>
      </c>
      <c r="B48" s="31">
        <v>10.818838709677419</v>
      </c>
      <c r="C48" s="7">
        <v>24721.438739447101</v>
      </c>
      <c r="D48" s="32">
        <v>24376.66422743781</v>
      </c>
      <c r="E48" s="6">
        <f>D48/C48</f>
        <v>0.98605362270201746</v>
      </c>
      <c r="F48" s="29"/>
      <c r="G48" s="2"/>
      <c r="H48" s="2"/>
    </row>
    <row r="49" spans="1:8">
      <c r="A49" s="6" t="s">
        <v>6</v>
      </c>
      <c r="B49" s="31">
        <v>8.500516129032258</v>
      </c>
      <c r="C49" s="7">
        <v>16010.074612213362</v>
      </c>
      <c r="D49" s="32">
        <v>15754.183758099927</v>
      </c>
      <c r="E49" s="6">
        <f t="shared" ref="E49:E60" si="2">D49/C49</f>
        <v>0.98401688559788303</v>
      </c>
      <c r="F49" s="29"/>
      <c r="G49" s="2"/>
      <c r="H49" s="2"/>
    </row>
    <row r="50" spans="1:8">
      <c r="A50" s="6" t="s">
        <v>7</v>
      </c>
      <c r="B50" s="31">
        <v>10.046064516129032</v>
      </c>
      <c r="C50" s="7">
        <v>16010.074612213362</v>
      </c>
      <c r="D50" s="32">
        <v>15864.490348017993</v>
      </c>
      <c r="E50" s="6">
        <f t="shared" si="2"/>
        <v>0.99090670919894963</v>
      </c>
      <c r="F50" s="29"/>
      <c r="G50" s="2"/>
      <c r="H50" s="2"/>
    </row>
    <row r="51" spans="1:8">
      <c r="A51" s="6" t="s">
        <v>8</v>
      </c>
      <c r="B51" s="31">
        <v>10.046064516129032</v>
      </c>
      <c r="C51" s="7">
        <v>16010.074612213362</v>
      </c>
      <c r="D51" s="32">
        <v>16081.827094490221</v>
      </c>
      <c r="E51" s="6">
        <f t="shared" si="2"/>
        <v>1.0044817081753088</v>
      </c>
      <c r="F51" s="29"/>
      <c r="G51" s="2"/>
      <c r="H51" s="2"/>
    </row>
    <row r="52" spans="1:8">
      <c r="A52" s="6" t="s">
        <v>9</v>
      </c>
      <c r="B52" s="31">
        <v>10.046064516129032</v>
      </c>
      <c r="C52" s="7">
        <v>16010.074612213362</v>
      </c>
      <c r="D52" s="32">
        <v>16147.35576176828</v>
      </c>
      <c r="E52" s="6">
        <f t="shared" si="2"/>
        <v>1.0085746726907938</v>
      </c>
      <c r="F52" s="29"/>
      <c r="G52" s="2"/>
      <c r="H52" s="2"/>
    </row>
    <row r="53" spans="1:8">
      <c r="A53" s="6" t="s">
        <v>10</v>
      </c>
      <c r="B53" s="31">
        <v>10.046064516129032</v>
      </c>
      <c r="C53" s="7">
        <v>16010.074612213362</v>
      </c>
      <c r="D53" s="32">
        <v>15814.251703104816</v>
      </c>
      <c r="E53" s="6">
        <f t="shared" si="2"/>
        <v>0.98776876973707783</v>
      </c>
      <c r="F53" s="29"/>
      <c r="G53" s="2"/>
      <c r="H53" s="2"/>
    </row>
    <row r="54" spans="1:8">
      <c r="A54" s="6" t="s">
        <v>11</v>
      </c>
      <c r="B54" s="31">
        <v>10.818838709677419</v>
      </c>
      <c r="C54" s="7">
        <v>16010.074612213362</v>
      </c>
      <c r="D54" s="32">
        <v>15822.98885874189</v>
      </c>
      <c r="E54" s="6">
        <f t="shared" si="2"/>
        <v>0.98831449833914242</v>
      </c>
      <c r="F54" s="29"/>
      <c r="G54" s="2"/>
      <c r="H54" s="2"/>
    </row>
    <row r="55" spans="1:8">
      <c r="A55" s="6" t="s">
        <v>12</v>
      </c>
      <c r="B55" s="31">
        <v>10.046064516129032</v>
      </c>
      <c r="C55" s="7">
        <v>16010.074612213362</v>
      </c>
      <c r="D55" s="32">
        <v>15711.590124369191</v>
      </c>
      <c r="E55" s="6">
        <f t="shared" si="2"/>
        <v>0.98135645866281784</v>
      </c>
      <c r="F55" s="29"/>
      <c r="G55" s="2"/>
      <c r="H55" s="2"/>
    </row>
    <row r="56" spans="1:8">
      <c r="A56" s="6" t="s">
        <v>13</v>
      </c>
      <c r="B56" s="31">
        <v>7.7277419354838708</v>
      </c>
      <c r="C56" s="7">
        <v>10006.29663263335</v>
      </c>
      <c r="D56" s="32">
        <v>10309.843651747889</v>
      </c>
      <c r="E56" s="6">
        <f t="shared" si="2"/>
        <v>1.0303356006981232</v>
      </c>
      <c r="F56" s="29"/>
      <c r="G56" s="2"/>
      <c r="H56" s="2"/>
    </row>
    <row r="57" spans="1:8">
      <c r="A57" s="6" t="s">
        <v>14</v>
      </c>
      <c r="B57" s="31">
        <v>7.7277419354838708</v>
      </c>
      <c r="C57" s="7">
        <v>12007.555959160021</v>
      </c>
      <c r="D57" s="32">
        <v>12707.100729670203</v>
      </c>
      <c r="E57" s="6">
        <f t="shared" si="2"/>
        <v>1.0582587141704329</v>
      </c>
      <c r="F57" s="29"/>
      <c r="G57" s="2"/>
      <c r="H57" s="2"/>
    </row>
    <row r="58" spans="1:8">
      <c r="A58" s="6" t="s">
        <v>15</v>
      </c>
      <c r="B58" s="31">
        <v>8.500516129032258</v>
      </c>
      <c r="C58" s="7">
        <v>16010.074612213362</v>
      </c>
      <c r="D58" s="32">
        <v>16029.404160667775</v>
      </c>
      <c r="E58" s="6">
        <f t="shared" si="2"/>
        <v>1.0012073365629206</v>
      </c>
      <c r="F58" s="29"/>
      <c r="G58" s="2"/>
      <c r="H58" s="2"/>
    </row>
    <row r="59" spans="1:8">
      <c r="A59" s="6" t="s">
        <v>16</v>
      </c>
      <c r="B59" s="31">
        <v>7.7277419354838708</v>
      </c>
      <c r="C59" s="7">
        <v>10006.29663263335</v>
      </c>
      <c r="D59" s="32">
        <v>10338.239407568384</v>
      </c>
      <c r="E59" s="6">
        <f t="shared" si="2"/>
        <v>1.0331733894288597</v>
      </c>
      <c r="F59" s="29"/>
      <c r="G59" s="2"/>
      <c r="H59" s="2"/>
    </row>
    <row r="60" spans="1:8">
      <c r="A60" s="6" t="s">
        <v>17</v>
      </c>
      <c r="B60" s="31">
        <v>7.7277419354838708</v>
      </c>
      <c r="C60" s="7">
        <v>16010.074612213362</v>
      </c>
      <c r="D60" s="32">
        <v>15874.319648109702</v>
      </c>
      <c r="E60" s="6">
        <f t="shared" si="2"/>
        <v>0.99152065387627242</v>
      </c>
      <c r="F60" s="29"/>
      <c r="G60" s="2"/>
      <c r="H60" s="2"/>
    </row>
    <row r="61" spans="1:8" ht="14.45" customHeight="1">
      <c r="A61" s="9" t="s">
        <v>38</v>
      </c>
      <c r="B61" s="10">
        <f>'[1]Analisis por Proviciancia '!D80</f>
        <v>119.78</v>
      </c>
      <c r="C61" s="7">
        <f>'[1]Analisis por Proviciancia '!D69</f>
        <v>200832.25947379408</v>
      </c>
      <c r="D61" s="7">
        <f>'[1]Analisis por Proviciancia '!D74</f>
        <v>200832.25947379408</v>
      </c>
      <c r="E61" s="6">
        <f>D61/C61</f>
        <v>1</v>
      </c>
      <c r="F61" s="29"/>
      <c r="G61" s="2"/>
      <c r="H61" s="2"/>
    </row>
    <row r="62" spans="1:8" ht="15">
      <c r="A62" s="9"/>
      <c r="B62" s="21"/>
      <c r="C62" s="21"/>
      <c r="D62" s="21"/>
      <c r="E62" s="21"/>
      <c r="F62" s="22"/>
    </row>
    <row r="63" spans="1:8">
      <c r="A63" s="21"/>
      <c r="B63" s="21"/>
      <c r="C63" s="21"/>
      <c r="D63" s="21"/>
      <c r="E63" s="21"/>
      <c r="F63" s="22"/>
    </row>
    <row r="64" spans="1:8">
      <c r="A64" s="22"/>
      <c r="B64" s="22"/>
      <c r="C64" s="22"/>
      <c r="D64" s="22"/>
      <c r="E64" s="22"/>
      <c r="F64" s="2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A2" sqref="A2:E12"/>
    </sheetView>
  </sheetViews>
  <sheetFormatPr baseColWidth="10" defaultRowHeight="14.25"/>
  <cols>
    <col min="1" max="1" width="45.375" customWidth="1"/>
  </cols>
  <sheetData>
    <row r="3" spans="1:7">
      <c r="A3" s="21"/>
      <c r="B3" s="21"/>
      <c r="C3" s="21"/>
      <c r="D3" s="21"/>
      <c r="E3" s="21"/>
      <c r="F3" s="22"/>
    </row>
    <row r="4" spans="1:7" s="3" customFormat="1" ht="32.450000000000003" customHeight="1">
      <c r="A4" s="16" t="s">
        <v>18</v>
      </c>
      <c r="B4" s="16"/>
      <c r="C4" s="16"/>
      <c r="D4" s="16"/>
      <c r="E4" s="16"/>
    </row>
    <row r="5" spans="1:7" s="3" customFormat="1" ht="32.450000000000003" customHeight="1">
      <c r="A5" s="11" t="s">
        <v>19</v>
      </c>
      <c r="B5" s="11" t="s">
        <v>20</v>
      </c>
      <c r="C5" s="11" t="s">
        <v>21</v>
      </c>
      <c r="D5" s="11" t="s">
        <v>22</v>
      </c>
      <c r="E5" s="11" t="s">
        <v>23</v>
      </c>
    </row>
    <row r="6" spans="1:7" s="3" customFormat="1" ht="32.450000000000003" customHeight="1">
      <c r="A6" s="13" t="s">
        <v>24</v>
      </c>
      <c r="B6" s="12">
        <v>291990.64331805985</v>
      </c>
      <c r="C6" s="12">
        <v>202216</v>
      </c>
      <c r="D6" s="12">
        <v>200832.25947379408</v>
      </c>
      <c r="E6" s="12">
        <f>SUM(B6:D6)</f>
        <v>695038.90279185399</v>
      </c>
    </row>
    <row r="7" spans="1:7" s="3" customFormat="1" ht="32.450000000000003" customHeight="1">
      <c r="A7" s="13" t="s">
        <v>25</v>
      </c>
      <c r="B7" s="12">
        <v>290140.64331805985</v>
      </c>
      <c r="C7" s="12">
        <v>202216</v>
      </c>
      <c r="D7" s="12">
        <v>200832.25947379408</v>
      </c>
      <c r="E7" s="12">
        <f>SUM(B7:D7)</f>
        <v>693188.90279185399</v>
      </c>
    </row>
    <row r="8" spans="1:7" s="3" customFormat="1" ht="32.450000000000003" customHeight="1">
      <c r="A8" s="13" t="s">
        <v>26</v>
      </c>
      <c r="B8" s="14">
        <f>B7/B6</f>
        <v>0.99366418054024819</v>
      </c>
      <c r="C8" s="14">
        <f t="shared" ref="C8:E8" si="0">C7/C6</f>
        <v>1</v>
      </c>
      <c r="D8" s="14">
        <f t="shared" si="0"/>
        <v>1</v>
      </c>
      <c r="E8" s="14">
        <f t="shared" si="0"/>
        <v>0.9973382784869036</v>
      </c>
    </row>
    <row r="9" spans="1:7">
      <c r="A9" s="21"/>
      <c r="B9" s="21"/>
      <c r="C9" s="21"/>
      <c r="D9" s="21"/>
      <c r="E9" s="21"/>
      <c r="F9" s="22"/>
      <c r="G9" t="s">
        <v>27</v>
      </c>
    </row>
    <row r="10" spans="1:7">
      <c r="A10" s="22"/>
      <c r="B10" s="22"/>
      <c r="C10" s="22"/>
      <c r="D10" s="22"/>
      <c r="E10" s="22"/>
      <c r="F10" s="22"/>
    </row>
    <row r="11" spans="1:7">
      <c r="A11" s="22"/>
      <c r="B11" s="22"/>
      <c r="C11" s="22"/>
      <c r="D11" s="22"/>
      <c r="E11" s="22"/>
      <c r="F11" s="22"/>
    </row>
    <row r="12" spans="1:7">
      <c r="A12" s="22"/>
      <c r="B12" s="22"/>
      <c r="C12" s="22"/>
      <c r="D12" s="22"/>
      <c r="E12" s="22"/>
      <c r="F1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C1" workbookViewId="0">
      <selection activeCell="F12" sqref="F12"/>
    </sheetView>
  </sheetViews>
  <sheetFormatPr baseColWidth="10" defaultRowHeight="14.25"/>
  <cols>
    <col min="2" max="2" width="33.375" customWidth="1"/>
    <col min="3" max="3" width="34.25" customWidth="1"/>
    <col min="4" max="4" width="15.625" customWidth="1"/>
    <col min="5" max="5" width="15.5" customWidth="1"/>
    <col min="6" max="6" width="14.125" customWidth="1"/>
  </cols>
  <sheetData>
    <row r="1" spans="1:7">
      <c r="C1" s="22"/>
      <c r="D1" s="22"/>
      <c r="E1" s="22"/>
      <c r="F1" s="22"/>
      <c r="G1" s="22"/>
    </row>
    <row r="2" spans="1:7">
      <c r="A2" s="8"/>
      <c r="B2" s="8"/>
      <c r="C2" s="21"/>
      <c r="D2" s="21"/>
      <c r="E2" s="21"/>
      <c r="F2" s="21"/>
      <c r="G2" s="22"/>
    </row>
    <row r="3" spans="1:7" ht="35.450000000000003" customHeight="1">
      <c r="A3" s="8"/>
      <c r="B3" s="17" t="s">
        <v>28</v>
      </c>
      <c r="C3" s="4"/>
      <c r="D3" s="4"/>
      <c r="E3" s="4"/>
      <c r="F3" s="4"/>
      <c r="G3" s="22"/>
    </row>
    <row r="4" spans="1:7" ht="15.75">
      <c r="A4" s="8"/>
      <c r="B4" s="42" t="s">
        <v>2</v>
      </c>
      <c r="C4" s="42" t="s">
        <v>3</v>
      </c>
      <c r="D4" s="42" t="s">
        <v>48</v>
      </c>
      <c r="E4" s="42" t="s">
        <v>43</v>
      </c>
      <c r="F4" s="42" t="s">
        <v>4</v>
      </c>
      <c r="G4" s="22"/>
    </row>
    <row r="5" spans="1:7" ht="15">
      <c r="A5" s="8"/>
      <c r="B5" s="20"/>
      <c r="C5" s="42"/>
      <c r="D5" s="42"/>
      <c r="E5" s="42"/>
      <c r="F5" s="42"/>
      <c r="G5" s="22"/>
    </row>
    <row r="6" spans="1:7">
      <c r="A6" s="8"/>
      <c r="B6" s="5" t="s">
        <v>5</v>
      </c>
      <c r="C6" s="44">
        <v>29.770212765957453</v>
      </c>
      <c r="D6" s="43">
        <v>83404.668335022478</v>
      </c>
      <c r="E6" s="43">
        <v>83561.640176920264</v>
      </c>
      <c r="F6" s="21">
        <f>E6/D6</f>
        <v>1.0018820510294131</v>
      </c>
      <c r="G6" s="22"/>
    </row>
    <row r="7" spans="1:7">
      <c r="A7" s="8"/>
      <c r="B7" s="6" t="s">
        <v>6</v>
      </c>
      <c r="C7" s="44">
        <v>20.748936170212769</v>
      </c>
      <c r="D7" s="43">
        <v>55603.112223348318</v>
      </c>
      <c r="E7" s="43">
        <v>53015.985925034249</v>
      </c>
      <c r="F7" s="21">
        <f t="shared" ref="F7:F19" si="0">E7/D7</f>
        <v>0.95347155590999977</v>
      </c>
      <c r="G7" s="22"/>
    </row>
    <row r="8" spans="1:7">
      <c r="A8" s="8"/>
      <c r="B8" s="6" t="s">
        <v>7</v>
      </c>
      <c r="C8" s="44">
        <v>28.868085106382981</v>
      </c>
      <c r="D8" s="43">
        <v>55603.112223348318</v>
      </c>
      <c r="E8" s="43">
        <v>55355.325730716417</v>
      </c>
      <c r="F8" s="21">
        <f t="shared" si="0"/>
        <v>0.99554365785072274</v>
      </c>
      <c r="G8" s="22"/>
    </row>
    <row r="9" spans="1:7">
      <c r="A9" s="8"/>
      <c r="B9" s="6" t="s">
        <v>8</v>
      </c>
      <c r="C9" s="44">
        <v>27.965957446808513</v>
      </c>
      <c r="D9" s="43">
        <v>55603.112223348318</v>
      </c>
      <c r="E9" s="43">
        <v>56839.471680936433</v>
      </c>
      <c r="F9" s="21">
        <f t="shared" si="0"/>
        <v>1.0222354362579897</v>
      </c>
      <c r="G9" s="22"/>
    </row>
    <row r="10" spans="1:7">
      <c r="A10" s="8"/>
      <c r="B10" s="6" t="s">
        <v>9</v>
      </c>
      <c r="C10" s="44">
        <v>27.063829787234049</v>
      </c>
      <c r="D10" s="43">
        <v>55603.112223348318</v>
      </c>
      <c r="E10" s="43">
        <v>55534.810860875143</v>
      </c>
      <c r="F10" s="21">
        <f>E10/D10</f>
        <v>0.99877162698737398</v>
      </c>
      <c r="G10" s="22"/>
    </row>
    <row r="11" spans="1:7">
      <c r="A11" s="8"/>
      <c r="B11" s="6" t="s">
        <v>10</v>
      </c>
      <c r="C11" s="44">
        <v>27.965957446808513</v>
      </c>
      <c r="D11" s="43">
        <v>55603.112223348318</v>
      </c>
      <c r="E11" s="43">
        <v>55127.575691607446</v>
      </c>
      <c r="F11" s="21">
        <f t="shared" si="0"/>
        <v>0.991447663400014</v>
      </c>
      <c r="G11" s="22"/>
    </row>
    <row r="12" spans="1:7">
      <c r="A12" s="8"/>
      <c r="B12" s="6" t="s">
        <v>11</v>
      </c>
      <c r="C12" s="44">
        <v>31.574468085106385</v>
      </c>
      <c r="D12" s="43">
        <v>55603.112223348318</v>
      </c>
      <c r="E12" s="43">
        <v>55130.592248416833</v>
      </c>
      <c r="F12" s="21">
        <f t="shared" si="0"/>
        <v>0.99150191498214246</v>
      </c>
      <c r="G12" s="22"/>
    </row>
    <row r="13" spans="1:7">
      <c r="A13" s="8"/>
      <c r="B13" s="6" t="s">
        <v>12</v>
      </c>
      <c r="C13" s="44">
        <v>27.063829787234049</v>
      </c>
      <c r="D13" s="43">
        <v>55603.112223348318</v>
      </c>
      <c r="E13" s="43">
        <v>54957.140231876903</v>
      </c>
      <c r="F13" s="21">
        <f t="shared" si="0"/>
        <v>0.9883824490097487</v>
      </c>
      <c r="G13" s="22"/>
    </row>
    <row r="14" spans="1:7">
      <c r="A14" s="8"/>
      <c r="B14" s="6" t="s">
        <v>13</v>
      </c>
      <c r="C14" s="44">
        <v>19.846808510638301</v>
      </c>
      <c r="D14" s="43">
        <v>34751.945139592703</v>
      </c>
      <c r="E14" s="43">
        <v>35489.021640490304</v>
      </c>
      <c r="F14" s="21">
        <f t="shared" si="0"/>
        <v>1.0212096473431023</v>
      </c>
      <c r="G14" s="22"/>
    </row>
    <row r="15" spans="1:7">
      <c r="A15" s="8"/>
      <c r="B15" s="6" t="s">
        <v>14</v>
      </c>
      <c r="C15" s="44">
        <v>22.553191489361705</v>
      </c>
      <c r="D15" s="43">
        <v>41702.334167511239</v>
      </c>
      <c r="E15" s="43">
        <v>42498.760609095021</v>
      </c>
      <c r="F15" s="21">
        <f t="shared" si="0"/>
        <v>1.0190978864248863</v>
      </c>
      <c r="G15" s="22"/>
    </row>
    <row r="16" spans="1:7">
      <c r="A16" s="8"/>
      <c r="B16" s="6" t="s">
        <v>15</v>
      </c>
      <c r="C16" s="44">
        <v>26.161702127659577</v>
      </c>
      <c r="D16" s="43">
        <v>55603.112223348318</v>
      </c>
      <c r="E16" s="43">
        <v>54367.403375641101</v>
      </c>
      <c r="F16" s="21">
        <f t="shared" si="0"/>
        <v>0.97777626470360901</v>
      </c>
      <c r="G16" s="22"/>
    </row>
    <row r="17" spans="1:7">
      <c r="A17" s="8"/>
      <c r="B17" s="6" t="s">
        <v>16</v>
      </c>
      <c r="C17" s="44">
        <v>21.651063829787237</v>
      </c>
      <c r="D17" s="43">
        <v>34751.945139592703</v>
      </c>
      <c r="E17" s="43">
        <v>35082.555693209011</v>
      </c>
      <c r="F17" s="21">
        <f t="shared" si="0"/>
        <v>1.009513440248835</v>
      </c>
      <c r="G17" s="22"/>
    </row>
    <row r="18" spans="1:7">
      <c r="A18" s="8"/>
      <c r="B18" s="6" t="s">
        <v>17</v>
      </c>
      <c r="C18" s="44">
        <v>27.965957446808513</v>
      </c>
      <c r="D18" s="43">
        <v>55603.112223348318</v>
      </c>
      <c r="E18" s="43">
        <v>56228.618927034899</v>
      </c>
      <c r="F18" s="21">
        <f t="shared" si="0"/>
        <v>1.01124949087695</v>
      </c>
      <c r="G18" s="22"/>
    </row>
    <row r="19" spans="1:7">
      <c r="A19" s="8"/>
      <c r="B19" s="6" t="s">
        <v>29</v>
      </c>
      <c r="C19" s="31">
        <v>339.20000000000005</v>
      </c>
      <c r="D19" s="32">
        <v>695038.90279185399</v>
      </c>
      <c r="E19" s="32">
        <v>693188.90279185399</v>
      </c>
      <c r="F19" s="34">
        <f t="shared" si="0"/>
        <v>0.9973382784869036</v>
      </c>
      <c r="G19" s="22"/>
    </row>
    <row r="20" spans="1:7">
      <c r="A20" s="8"/>
      <c r="B20" s="18" t="s">
        <v>30</v>
      </c>
      <c r="C20" s="36"/>
      <c r="D20" s="35"/>
      <c r="E20" s="36"/>
      <c r="F20" s="36"/>
      <c r="G20" s="22"/>
    </row>
    <row r="21" spans="1:7">
      <c r="A21" s="8"/>
      <c r="B21" s="21"/>
      <c r="C21" s="21"/>
      <c r="D21" s="21"/>
      <c r="E21" s="21"/>
      <c r="F21" s="21"/>
      <c r="G21" s="22"/>
    </row>
    <row r="22" spans="1:7">
      <c r="A22" s="8"/>
      <c r="B22" s="21"/>
      <c r="C22" s="21"/>
      <c r="D22" s="21"/>
      <c r="E22" s="21"/>
      <c r="F22" s="21"/>
      <c r="G22" s="22"/>
    </row>
    <row r="23" spans="1:7">
      <c r="A23" s="8"/>
      <c r="B23" s="21"/>
      <c r="C23" s="21"/>
      <c r="D23" s="21"/>
      <c r="E23" s="21"/>
      <c r="F23" s="21"/>
      <c r="G23" s="22"/>
    </row>
    <row r="24" spans="1:7">
      <c r="A24" s="8"/>
      <c r="B24" s="8"/>
      <c r="C24" s="21"/>
      <c r="D24" s="21"/>
      <c r="E24" s="21"/>
      <c r="F24" s="21"/>
      <c r="G24" s="22"/>
    </row>
    <row r="25" spans="1:7">
      <c r="C25" s="22"/>
      <c r="D25" s="22"/>
      <c r="E25" s="22"/>
      <c r="F25" s="22"/>
      <c r="G2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10" sqref="B10"/>
    </sheetView>
  </sheetViews>
  <sheetFormatPr baseColWidth="10" defaultRowHeight="14.25"/>
  <cols>
    <col min="1" max="1" width="23.375" customWidth="1"/>
    <col min="2" max="2" width="26.375" customWidth="1"/>
    <col min="3" max="3" width="13.25" customWidth="1"/>
    <col min="4" max="4" width="14.875" customWidth="1"/>
    <col min="5" max="5" width="14.625" customWidth="1"/>
    <col min="6" max="6" width="16.125" customWidth="1"/>
  </cols>
  <sheetData>
    <row r="1" spans="1:7">
      <c r="A1" s="22"/>
      <c r="B1" s="22"/>
      <c r="C1" s="22"/>
      <c r="D1" s="22"/>
      <c r="E1" s="22"/>
      <c r="F1" s="22"/>
    </row>
    <row r="2" spans="1:7" ht="20.25">
      <c r="A2" s="21"/>
      <c r="B2" s="40" t="s">
        <v>36</v>
      </c>
      <c r="C2" s="19"/>
      <c r="D2" s="19"/>
      <c r="E2" s="19"/>
      <c r="F2" s="19"/>
      <c r="G2" s="22"/>
    </row>
    <row r="3" spans="1:7" ht="20.25">
      <c r="A3" s="21"/>
      <c r="B3" s="15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22"/>
    </row>
    <row r="4" spans="1:7" ht="18">
      <c r="A4" s="21"/>
      <c r="B4" s="23" t="s">
        <v>31</v>
      </c>
      <c r="C4" s="24">
        <v>5404</v>
      </c>
      <c r="D4" s="24">
        <v>11553</v>
      </c>
      <c r="E4" s="24">
        <v>7286</v>
      </c>
      <c r="F4" s="41">
        <v>24243</v>
      </c>
      <c r="G4" s="22"/>
    </row>
    <row r="5" spans="1:7" ht="18">
      <c r="A5" s="21"/>
      <c r="B5" s="23" t="s">
        <v>32</v>
      </c>
      <c r="C5" s="24">
        <v>2096</v>
      </c>
      <c r="D5" s="24">
        <v>3496</v>
      </c>
      <c r="E5" s="24">
        <v>1973</v>
      </c>
      <c r="F5" s="25">
        <v>7565</v>
      </c>
      <c r="G5" s="22"/>
    </row>
    <row r="6" spans="1:7" ht="18">
      <c r="A6" s="21"/>
      <c r="B6" s="23" t="s">
        <v>33</v>
      </c>
      <c r="C6" s="41">
        <v>7500</v>
      </c>
      <c r="D6" s="41">
        <v>15049</v>
      </c>
      <c r="E6" s="41">
        <v>9259</v>
      </c>
      <c r="F6" s="41">
        <v>31808</v>
      </c>
      <c r="G6" s="22"/>
    </row>
    <row r="7" spans="1:7">
      <c r="A7" s="21"/>
      <c r="B7" s="21"/>
      <c r="C7" s="21"/>
      <c r="D7" s="21"/>
      <c r="E7" s="21"/>
      <c r="F7" s="21"/>
      <c r="G7" s="22"/>
    </row>
    <row r="8" spans="1:7" ht="20.25">
      <c r="A8" s="21"/>
      <c r="B8" s="40" t="s">
        <v>37</v>
      </c>
      <c r="C8" s="19"/>
      <c r="D8" s="40"/>
      <c r="E8" s="40"/>
      <c r="F8" s="19"/>
      <c r="G8" s="22"/>
    </row>
    <row r="9" spans="1:7" ht="18.75">
      <c r="A9" s="21"/>
      <c r="B9" s="37" t="s">
        <v>19</v>
      </c>
      <c r="C9" s="37" t="s">
        <v>20</v>
      </c>
      <c r="D9" s="37" t="s">
        <v>21</v>
      </c>
      <c r="E9" s="37" t="s">
        <v>22</v>
      </c>
      <c r="F9" s="37" t="s">
        <v>23</v>
      </c>
      <c r="G9" s="22"/>
    </row>
    <row r="10" spans="1:7" ht="15.75">
      <c r="A10" s="21"/>
      <c r="B10" s="39" t="s">
        <v>34</v>
      </c>
      <c r="C10" s="26">
        <v>20520</v>
      </c>
      <c r="D10" s="26">
        <v>13590</v>
      </c>
      <c r="E10" s="26">
        <v>19322</v>
      </c>
      <c r="F10" s="38">
        <v>53432</v>
      </c>
      <c r="G10" s="22"/>
    </row>
    <row r="11" spans="1:7" ht="15.75">
      <c r="A11" s="21"/>
      <c r="B11" s="39" t="s">
        <v>35</v>
      </c>
      <c r="C11" s="26">
        <v>1717</v>
      </c>
      <c r="D11" s="26">
        <v>4755</v>
      </c>
      <c r="E11" s="26">
        <v>635</v>
      </c>
      <c r="F11" s="38">
        <v>7107</v>
      </c>
      <c r="G11" s="22"/>
    </row>
    <row r="12" spans="1:7">
      <c r="A12" s="21"/>
      <c r="B12" s="21"/>
      <c r="C12" s="21"/>
      <c r="D12" s="21"/>
      <c r="E12" s="21"/>
      <c r="F12" s="21"/>
      <c r="G12" s="22"/>
    </row>
    <row r="13" spans="1:7">
      <c r="A13" s="21"/>
      <c r="B13" s="21"/>
      <c r="C13" s="21"/>
      <c r="D13" s="21"/>
      <c r="E13" s="21"/>
      <c r="F13" s="21"/>
      <c r="G13" s="22"/>
    </row>
    <row r="14" spans="1:7">
      <c r="A14" s="21"/>
      <c r="B14" s="21"/>
      <c r="C14" s="21"/>
      <c r="D14" s="21"/>
      <c r="E14" s="21"/>
      <c r="F14" s="21"/>
      <c r="G14" s="22"/>
    </row>
    <row r="15" spans="1:7">
      <c r="A15" s="22"/>
      <c r="B15" s="22"/>
      <c r="C15" s="22"/>
      <c r="D15" s="22"/>
      <c r="E15" s="22"/>
      <c r="F15" s="22"/>
      <c r="G15" s="22"/>
    </row>
    <row r="16" spans="1:7">
      <c r="A16" s="22"/>
      <c r="B16" s="22"/>
      <c r="C16" s="22"/>
      <c r="D16" s="22"/>
      <c r="E16" s="22"/>
      <c r="F16" s="22"/>
      <c r="G1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Mensual por Oficinas</vt:lpstr>
      <vt:lpstr>Resumen Mensual</vt:lpstr>
      <vt:lpstr>Resumen Trimestre</vt:lpstr>
      <vt:lpstr>Resumen Plantaas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pc</cp:lastModifiedBy>
  <dcterms:created xsi:type="dcterms:W3CDTF">2025-07-07T13:06:50Z</dcterms:created>
  <dcterms:modified xsi:type="dcterms:W3CDTF">2025-10-15T14:21:55Z</dcterms:modified>
</cp:coreProperties>
</file>