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5360" windowHeight="7365"/>
  </bookViews>
  <sheets>
    <sheet name="Plantas" sheetId="1" r:id="rId1"/>
    <sheet name="Metros" sheetId="2" r:id="rId2"/>
    <sheet name="Fisica Vs Financier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C7" i="2"/>
  <c r="B7" i="2"/>
  <c r="D22" i="2"/>
  <c r="C22" i="2"/>
  <c r="E21" i="2"/>
  <c r="B21" i="2"/>
  <c r="E20" i="2"/>
  <c r="B20" i="2"/>
  <c r="E19" i="2"/>
  <c r="B19" i="2"/>
  <c r="E18" i="2"/>
  <c r="B18" i="2"/>
  <c r="E17" i="2"/>
  <c r="B17" i="2"/>
  <c r="E16" i="2"/>
  <c r="E15" i="2"/>
  <c r="B15" i="2"/>
  <c r="E14" i="2"/>
  <c r="B14" i="2"/>
  <c r="E13" i="2"/>
  <c r="E12" i="2"/>
  <c r="B22" i="2" l="1"/>
  <c r="E22" i="2"/>
</calcChain>
</file>

<file path=xl/sharedStrings.xml><?xml version="1.0" encoding="utf-8"?>
<sst xmlns="http://schemas.openxmlformats.org/spreadsheetml/2006/main" count="50" uniqueCount="39">
  <si>
    <t>Concepto</t>
  </si>
  <si>
    <t>Julio</t>
  </si>
  <si>
    <t>Agosto</t>
  </si>
  <si>
    <t>Septiembre</t>
  </si>
  <si>
    <t>Total</t>
  </si>
  <si>
    <t>Operativo Externo</t>
  </si>
  <si>
    <t>Operativo Interno</t>
  </si>
  <si>
    <t>Total general</t>
  </si>
  <si>
    <t>Resumen de Plantas Utilizadas Periodo Julio a Septiembre 2025</t>
  </si>
  <si>
    <t>Plantas Sembradas</t>
  </si>
  <si>
    <t>Plantas No Prosperaron</t>
  </si>
  <si>
    <t>Resumen de Plantas Producidas  Periodo Julio a Septiembre 2025</t>
  </si>
  <si>
    <t>METROS CUADRADOS EMBELLECIDOS  TERCER TRIMESTRE 2025</t>
  </si>
  <si>
    <t>PROVINCIA</t>
  </si>
  <si>
    <t>INTERVENSIONES</t>
  </si>
  <si>
    <t>PROGRAMADOS</t>
  </si>
  <si>
    <t>EJECUTADOS</t>
  </si>
  <si>
    <t>EFECTIVIDAD</t>
  </si>
  <si>
    <t>DISTRITO NACIONAL</t>
  </si>
  <si>
    <t>BARAHONA</t>
  </si>
  <si>
    <t xml:space="preserve">LA VEGA </t>
  </si>
  <si>
    <t xml:space="preserve">SALCEDO </t>
  </si>
  <si>
    <t>SAMANÁ</t>
  </si>
  <si>
    <t>SAN FELIPE DE PUERTO PLATA</t>
  </si>
  <si>
    <t xml:space="preserve">SAN FRANCISCO DE MACORIS </t>
  </si>
  <si>
    <t xml:space="preserve">SAN PEDRO DE MACORIS </t>
  </si>
  <si>
    <t xml:space="preserve">SANTIAGO </t>
  </si>
  <si>
    <t>VILLA TAPIA</t>
  </si>
  <si>
    <t>TOTAL</t>
  </si>
  <si>
    <t>Metros cuadrados Programados Vs MetrosCuadrados Ejecutados</t>
  </si>
  <si>
    <t>Metraje- Meta Fisica</t>
  </si>
  <si>
    <t xml:space="preserve">Metraje Ejecuado </t>
  </si>
  <si>
    <t>% de Logro</t>
  </si>
  <si>
    <t>Ejecución Presupuestaria Meta Financiera y Física Tercer Trimestre 2025</t>
  </si>
  <si>
    <t>Programada</t>
  </si>
  <si>
    <t>Ejecutada</t>
  </si>
  <si>
    <t>Efectividad</t>
  </si>
  <si>
    <t>Meta Financiera- RD$</t>
  </si>
  <si>
    <t>Meta Física-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</si>
</sst>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0" tint="-4.9989318521683403E-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4"/>
      <color rgb="FFFFFFFF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3C7D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164" fontId="4" fillId="0" borderId="1" xfId="1" applyNumberFormat="1" applyFont="1" applyBorder="1" applyAlignment="1">
      <alignment horizontal="left" indent="2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/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/>
    <xf numFmtId="9" fontId="0" fillId="0" borderId="1" xfId="2" applyFont="1" applyBorder="1" applyAlignment="1">
      <alignment horizontal="center"/>
    </xf>
    <xf numFmtId="0" fontId="2" fillId="2" borderId="4" xfId="0" applyFont="1" applyFill="1" applyBorder="1"/>
    <xf numFmtId="1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/>
    <xf numFmtId="9" fontId="2" fillId="2" borderId="1" xfId="2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10" fontId="13" fillId="4" borderId="14" xfId="2" applyNumberFormat="1" applyFont="1" applyFill="1" applyBorder="1" applyAlignment="1">
      <alignment vertical="center"/>
    </xf>
    <xf numFmtId="10" fontId="13" fillId="4" borderId="15" xfId="2" applyNumberFormat="1" applyFont="1" applyFill="1" applyBorder="1" applyAlignment="1">
      <alignment vertical="center"/>
    </xf>
    <xf numFmtId="10" fontId="13" fillId="4" borderId="16" xfId="2" applyNumberFormat="1" applyFont="1" applyFill="1" applyBorder="1" applyAlignment="1">
      <alignment vertical="center"/>
    </xf>
    <xf numFmtId="0" fontId="14" fillId="0" borderId="0" xfId="0" applyFont="1"/>
    <xf numFmtId="0" fontId="15" fillId="5" borderId="17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4" fontId="17" fillId="0" borderId="20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right" vertical="center"/>
    </xf>
    <xf numFmtId="10" fontId="17" fillId="0" borderId="2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tabSelected="1" workbookViewId="0">
      <selection activeCell="A17" sqref="A17"/>
    </sheetView>
  </sheetViews>
  <sheetFormatPr baseColWidth="10" defaultRowHeight="14.25"/>
  <cols>
    <col min="1" max="1" width="21.625" customWidth="1"/>
    <col min="2" max="2" width="12.375" customWidth="1"/>
    <col min="3" max="3" width="12.75" customWidth="1"/>
    <col min="4" max="4" width="15.875" bestFit="1" customWidth="1"/>
    <col min="5" max="5" width="13.375" customWidth="1"/>
  </cols>
  <sheetData>
    <row r="3" spans="1:5" ht="18">
      <c r="A3" s="37" t="s">
        <v>8</v>
      </c>
      <c r="B3" s="37"/>
      <c r="C3" s="37"/>
      <c r="D3" s="37"/>
      <c r="E3" s="37"/>
    </row>
    <row r="5" spans="1:5" ht="2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</row>
    <row r="6" spans="1:5" ht="18">
      <c r="A6" s="2" t="s">
        <v>5</v>
      </c>
      <c r="B6" s="3">
        <v>6173</v>
      </c>
      <c r="C6" s="3">
        <v>5561</v>
      </c>
      <c r="D6" s="3">
        <v>2593</v>
      </c>
      <c r="E6" s="4">
        <v>14327</v>
      </c>
    </row>
    <row r="7" spans="1:5" ht="18">
      <c r="A7" s="2" t="s">
        <v>6</v>
      </c>
      <c r="B7" s="4">
        <v>2596</v>
      </c>
      <c r="C7" s="4">
        <v>3259</v>
      </c>
      <c r="D7" s="4">
        <v>1449</v>
      </c>
      <c r="E7" s="4">
        <v>7304</v>
      </c>
    </row>
    <row r="8" spans="1:5" ht="18">
      <c r="A8" s="2" t="s">
        <v>7</v>
      </c>
      <c r="B8" s="4">
        <v>8769</v>
      </c>
      <c r="C8" s="4">
        <v>8820</v>
      </c>
      <c r="D8" s="4">
        <v>4042</v>
      </c>
      <c r="E8" s="4">
        <v>21631</v>
      </c>
    </row>
    <row r="10" spans="1:5" ht="18">
      <c r="A10" s="37" t="s">
        <v>11</v>
      </c>
      <c r="B10" s="37"/>
      <c r="C10" s="37"/>
      <c r="D10" s="37"/>
      <c r="E10" s="37"/>
    </row>
    <row r="12" spans="1:5" ht="18">
      <c r="A12" s="6" t="s">
        <v>0</v>
      </c>
      <c r="B12" s="7" t="s">
        <v>1</v>
      </c>
      <c r="C12" s="7" t="s">
        <v>2</v>
      </c>
      <c r="D12" s="7" t="s">
        <v>3</v>
      </c>
      <c r="E12" s="7" t="s">
        <v>4</v>
      </c>
    </row>
    <row r="13" spans="1:5" ht="15">
      <c r="A13" s="8" t="s">
        <v>9</v>
      </c>
      <c r="B13" s="9">
        <v>24887</v>
      </c>
      <c r="C13" s="9">
        <v>35586</v>
      </c>
      <c r="D13" s="9">
        <v>22506</v>
      </c>
      <c r="E13" s="9">
        <v>82979</v>
      </c>
    </row>
    <row r="14" spans="1:5" ht="15">
      <c r="A14" s="8" t="s">
        <v>10</v>
      </c>
      <c r="B14" s="9">
        <v>2550</v>
      </c>
      <c r="C14" s="9">
        <v>2056</v>
      </c>
      <c r="D14" s="9">
        <v>4467</v>
      </c>
      <c r="E14" s="9">
        <v>9073</v>
      </c>
    </row>
  </sheetData>
  <mergeCells count="2">
    <mergeCell ref="A3:E3"/>
    <mergeCell ref="A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opLeftCell="A4" workbookViewId="0">
      <selection activeCell="F9" sqref="F9"/>
    </sheetView>
  </sheetViews>
  <sheetFormatPr baseColWidth="10" defaultRowHeight="14.25"/>
  <cols>
    <col min="1" max="1" width="25.875" customWidth="1"/>
    <col min="5" max="5" width="14.125" bestFit="1" customWidth="1"/>
  </cols>
  <sheetData>
    <row r="3" spans="1:5" ht="19.5" thickBot="1">
      <c r="A3" s="40" t="s">
        <v>29</v>
      </c>
      <c r="B3" s="40"/>
      <c r="C3" s="40"/>
      <c r="D3" s="40"/>
      <c r="E3" s="40"/>
    </row>
    <row r="4" spans="1:5" ht="15.75">
      <c r="A4" s="19" t="s">
        <v>0</v>
      </c>
      <c r="B4" s="20" t="s">
        <v>1</v>
      </c>
      <c r="C4" s="21" t="s">
        <v>2</v>
      </c>
      <c r="D4" s="20" t="s">
        <v>3</v>
      </c>
      <c r="E4" s="22" t="s">
        <v>4</v>
      </c>
    </row>
    <row r="5" spans="1:5" ht="15.75">
      <c r="A5" s="23" t="s">
        <v>30</v>
      </c>
      <c r="B5" s="24">
        <v>229371.42857142858</v>
      </c>
      <c r="C5" s="24">
        <v>196662.85714285716</v>
      </c>
      <c r="D5" s="24">
        <v>186813.40142857144</v>
      </c>
      <c r="E5" s="25">
        <v>612847.68714285712</v>
      </c>
    </row>
    <row r="6" spans="1:5" ht="15.75">
      <c r="A6" s="23" t="s">
        <v>31</v>
      </c>
      <c r="B6" s="24">
        <v>229371.42857142858</v>
      </c>
      <c r="C6" s="24">
        <v>196662.85714285716</v>
      </c>
      <c r="D6" s="24">
        <v>186813.40142857144</v>
      </c>
      <c r="E6" s="25">
        <v>612847.68714285712</v>
      </c>
    </row>
    <row r="7" spans="1:5" ht="16.5" thickBot="1">
      <c r="A7" s="26" t="s">
        <v>32</v>
      </c>
      <c r="B7" s="27">
        <f>B6/B5</f>
        <v>1</v>
      </c>
      <c r="C7" s="28">
        <f t="shared" ref="C7:E7" si="0">C6/C5</f>
        <v>1</v>
      </c>
      <c r="D7" s="27">
        <f t="shared" si="0"/>
        <v>1</v>
      </c>
      <c r="E7" s="29">
        <f t="shared" si="0"/>
        <v>1</v>
      </c>
    </row>
    <row r="10" spans="1:5" ht="15">
      <c r="A10" s="38" t="s">
        <v>12</v>
      </c>
      <c r="B10" s="39"/>
      <c r="C10" s="39"/>
      <c r="D10" s="39"/>
      <c r="E10" s="39"/>
    </row>
    <row r="11" spans="1:5" ht="15">
      <c r="A11" s="10" t="s">
        <v>13</v>
      </c>
      <c r="B11" s="11" t="s">
        <v>14</v>
      </c>
      <c r="C11" s="11" t="s">
        <v>15</v>
      </c>
      <c r="D11" s="11" t="s">
        <v>16</v>
      </c>
      <c r="E11" s="11" t="s">
        <v>17</v>
      </c>
    </row>
    <row r="12" spans="1:5">
      <c r="A12" s="5" t="s">
        <v>18</v>
      </c>
      <c r="B12" s="12">
        <v>297</v>
      </c>
      <c r="C12" s="13">
        <v>447379.04428571416</v>
      </c>
      <c r="D12" s="13">
        <v>447379.04428571416</v>
      </c>
      <c r="E12" s="14">
        <f>D12/C12</f>
        <v>1</v>
      </c>
    </row>
    <row r="13" spans="1:5">
      <c r="A13" s="5" t="s">
        <v>19</v>
      </c>
      <c r="B13" s="12">
        <v>9</v>
      </c>
      <c r="C13" s="13">
        <v>9116.7667091997209</v>
      </c>
      <c r="D13" s="13">
        <v>9116.7667091997209</v>
      </c>
      <c r="E13" s="14">
        <f t="shared" ref="E13:E22" si="1">D13/C13</f>
        <v>1</v>
      </c>
    </row>
    <row r="14" spans="1:5">
      <c r="A14" s="5" t="s">
        <v>20</v>
      </c>
      <c r="B14" s="12">
        <f>65-11</f>
        <v>54</v>
      </c>
      <c r="C14" s="13">
        <v>16542.584871412393</v>
      </c>
      <c r="D14" s="13">
        <v>16542.584871412393</v>
      </c>
      <c r="E14" s="14">
        <f t="shared" si="1"/>
        <v>1</v>
      </c>
    </row>
    <row r="15" spans="1:5">
      <c r="A15" s="5" t="s">
        <v>21</v>
      </c>
      <c r="B15" s="12">
        <f>65-15</f>
        <v>50</v>
      </c>
      <c r="C15" s="13">
        <v>11434.14265945403</v>
      </c>
      <c r="D15" s="13">
        <v>11434.14265945403</v>
      </c>
      <c r="E15" s="14">
        <f t="shared" si="1"/>
        <v>1</v>
      </c>
    </row>
    <row r="16" spans="1:5">
      <c r="A16" s="5" t="s">
        <v>22</v>
      </c>
      <c r="B16" s="12">
        <v>14</v>
      </c>
      <c r="C16" s="13">
        <v>16801.75403914239</v>
      </c>
      <c r="D16" s="13">
        <v>16801.75403914239</v>
      </c>
      <c r="E16" s="14">
        <f t="shared" si="1"/>
        <v>1</v>
      </c>
    </row>
    <row r="17" spans="1:5">
      <c r="A17" s="5" t="s">
        <v>23</v>
      </c>
      <c r="B17" s="12">
        <f>19-7</f>
        <v>12</v>
      </c>
      <c r="C17" s="13">
        <v>3289.1459842208369</v>
      </c>
      <c r="D17" s="13">
        <v>3289.1459842208369</v>
      </c>
      <c r="E17" s="14">
        <f t="shared" si="1"/>
        <v>1</v>
      </c>
    </row>
    <row r="18" spans="1:5">
      <c r="A18" s="5" t="s">
        <v>24</v>
      </c>
      <c r="B18" s="12">
        <f>65-20</f>
        <v>45</v>
      </c>
      <c r="C18" s="13">
        <v>10720.359524109052</v>
      </c>
      <c r="D18" s="13">
        <v>10720.359524109052</v>
      </c>
      <c r="E18" s="14">
        <f t="shared" si="1"/>
        <v>1</v>
      </c>
    </row>
    <row r="19" spans="1:5">
      <c r="A19" s="5" t="s">
        <v>25</v>
      </c>
      <c r="B19" s="12">
        <f>65-30</f>
        <v>35</v>
      </c>
      <c r="C19" s="13">
        <v>7008.552064051185</v>
      </c>
      <c r="D19" s="13">
        <v>7008.552064051185</v>
      </c>
      <c r="E19" s="14">
        <f t="shared" si="1"/>
        <v>1</v>
      </c>
    </row>
    <row r="20" spans="1:5">
      <c r="A20" s="5" t="s">
        <v>26</v>
      </c>
      <c r="B20" s="12">
        <f>52-12</f>
        <v>40</v>
      </c>
      <c r="C20" s="13">
        <v>43146.862588286021</v>
      </c>
      <c r="D20" s="13">
        <v>43146.862588286021</v>
      </c>
      <c r="E20" s="14">
        <f t="shared" si="1"/>
        <v>1</v>
      </c>
    </row>
    <row r="21" spans="1:5">
      <c r="A21" s="5" t="s">
        <v>27</v>
      </c>
      <c r="B21" s="12">
        <f>65-8</f>
        <v>57</v>
      </c>
      <c r="C21" s="13">
        <v>47408.470341282838</v>
      </c>
      <c r="D21" s="13">
        <v>47408.470341282838</v>
      </c>
      <c r="E21" s="14">
        <f t="shared" si="1"/>
        <v>1</v>
      </c>
    </row>
    <row r="22" spans="1:5">
      <c r="A22" s="15" t="s">
        <v>28</v>
      </c>
      <c r="B22" s="16">
        <f>SUM(B12:B21)</f>
        <v>613</v>
      </c>
      <c r="C22" s="17">
        <f>SUM(C12:C21)</f>
        <v>612847.68306687265</v>
      </c>
      <c r="D22" s="17">
        <f>SUM(D12:D21)</f>
        <v>612847.68306687265</v>
      </c>
      <c r="E22" s="18">
        <f t="shared" si="1"/>
        <v>1</v>
      </c>
    </row>
  </sheetData>
  <mergeCells count="2">
    <mergeCell ref="A10:E10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workbookViewId="0">
      <selection activeCell="D7" sqref="D7"/>
    </sheetView>
  </sheetViews>
  <sheetFormatPr baseColWidth="10" defaultRowHeight="14.25"/>
  <cols>
    <col min="2" max="2" width="24" bestFit="1" customWidth="1"/>
    <col min="3" max="3" width="18.625" customWidth="1"/>
    <col min="4" max="4" width="14.5" customWidth="1"/>
    <col min="5" max="5" width="14.875" customWidth="1"/>
  </cols>
  <sheetData>
    <row r="3" spans="2:5" ht="18.75">
      <c r="B3" s="41" t="s">
        <v>33</v>
      </c>
      <c r="C3" s="41"/>
      <c r="D3" s="41"/>
      <c r="E3" s="41"/>
    </row>
    <row r="4" spans="2:5" ht="15.75" thickBot="1">
      <c r="B4" s="30"/>
      <c r="C4" s="30"/>
      <c r="D4" s="30"/>
      <c r="E4" s="30"/>
    </row>
    <row r="5" spans="2:5" ht="19.5" thickBot="1">
      <c r="B5" s="31" t="s">
        <v>0</v>
      </c>
      <c r="C5" s="32" t="s">
        <v>34</v>
      </c>
      <c r="D5" s="32" t="s">
        <v>35</v>
      </c>
      <c r="E5" s="32" t="s">
        <v>36</v>
      </c>
    </row>
    <row r="6" spans="2:5" ht="19.5" thickBot="1">
      <c r="B6" s="33" t="s">
        <v>37</v>
      </c>
      <c r="C6" s="34">
        <v>102310383.90000001</v>
      </c>
      <c r="D6" s="35">
        <v>90156973</v>
      </c>
      <c r="E6" s="36">
        <v>0.88119999999999998</v>
      </c>
    </row>
    <row r="7" spans="2:5" ht="19.5" thickBot="1">
      <c r="B7" s="33" t="s">
        <v>38</v>
      </c>
      <c r="C7" s="35">
        <v>612848</v>
      </c>
      <c r="D7" s="35">
        <v>612848</v>
      </c>
      <c r="E7" s="36">
        <v>1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Plantas</vt:lpstr>
      <vt:lpstr>Metros</vt:lpstr>
      <vt:lpstr>Fisica Vs Financiera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pc</cp:lastModifiedBy>
  <dcterms:created xsi:type="dcterms:W3CDTF">2025-10-07T17:02:00Z</dcterms:created>
  <dcterms:modified xsi:type="dcterms:W3CDTF">2025-12-01T13:33:52Z</dcterms:modified>
</cp:coreProperties>
</file>