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TEMPORERA MARZO 2026\"/>
    </mc:Choice>
  </mc:AlternateContent>
  <bookViews>
    <workbookView xWindow="0" yWindow="0" windowWidth="28725" windowHeight="12150"/>
  </bookViews>
  <sheets>
    <sheet name="NOMINA TEMPORERA MARZ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P43" i="1"/>
  <c r="N43" i="1"/>
  <c r="M43" i="1"/>
  <c r="S43" i="1" s="1"/>
  <c r="M44" i="1"/>
  <c r="N44" i="1"/>
  <c r="O44" i="1"/>
  <c r="P44" i="1"/>
  <c r="Q44" i="1"/>
  <c r="S44" i="1"/>
  <c r="T44" i="1"/>
  <c r="U44" i="1"/>
  <c r="V44" i="1"/>
  <c r="U43" i="1" l="1"/>
  <c r="T43" i="1"/>
  <c r="V43" i="1" s="1"/>
  <c r="R63" i="1" l="1"/>
  <c r="L63" i="1"/>
  <c r="K63" i="1"/>
  <c r="J63" i="1"/>
  <c r="I63" i="1"/>
  <c r="H63" i="1"/>
  <c r="Q61" i="1"/>
  <c r="P61" i="1"/>
  <c r="N61" i="1"/>
  <c r="M61" i="1"/>
  <c r="T61" i="1" s="1"/>
  <c r="V61" i="1" s="1"/>
  <c r="Q60" i="1"/>
  <c r="P60" i="1"/>
  <c r="O60" i="1"/>
  <c r="N60" i="1"/>
  <c r="U60" i="1" s="1"/>
  <c r="M60" i="1"/>
  <c r="T60" i="1" s="1"/>
  <c r="V60" i="1" s="1"/>
  <c r="Q59" i="1"/>
  <c r="P59" i="1"/>
  <c r="N59" i="1"/>
  <c r="U59" i="1" s="1"/>
  <c r="M59" i="1"/>
  <c r="T59" i="1" s="1"/>
  <c r="V59" i="1" s="1"/>
  <c r="Q58" i="1"/>
  <c r="P58" i="1"/>
  <c r="N58" i="1"/>
  <c r="U58" i="1" s="1"/>
  <c r="M58" i="1"/>
  <c r="T58" i="1" s="1"/>
  <c r="V58" i="1" s="1"/>
  <c r="Q57" i="1"/>
  <c r="P57" i="1"/>
  <c r="N57" i="1"/>
  <c r="U57" i="1" s="1"/>
  <c r="M57" i="1"/>
  <c r="T57" i="1" s="1"/>
  <c r="V57" i="1" s="1"/>
  <c r="N56" i="1"/>
  <c r="U56" i="1" s="1"/>
  <c r="M56" i="1"/>
  <c r="T56" i="1" s="1"/>
  <c r="V56" i="1" s="1"/>
  <c r="Q55" i="1"/>
  <c r="P55" i="1"/>
  <c r="O55" i="1"/>
  <c r="N55" i="1"/>
  <c r="U55" i="1" s="1"/>
  <c r="M55" i="1"/>
  <c r="S55" i="1" s="1"/>
  <c r="Q54" i="1"/>
  <c r="P54" i="1"/>
  <c r="N54" i="1"/>
  <c r="M54" i="1"/>
  <c r="Q53" i="1"/>
  <c r="U53" i="1" s="1"/>
  <c r="P53" i="1"/>
  <c r="M53" i="1"/>
  <c r="S53" i="1" s="1"/>
  <c r="Q52" i="1"/>
  <c r="P52" i="1"/>
  <c r="O52" i="1"/>
  <c r="N52" i="1"/>
  <c r="M52" i="1"/>
  <c r="Q51" i="1"/>
  <c r="P51" i="1"/>
  <c r="N51" i="1"/>
  <c r="U51" i="1" s="1"/>
  <c r="M51" i="1"/>
  <c r="S51" i="1" s="1"/>
  <c r="N50" i="1"/>
  <c r="U50" i="1" s="1"/>
  <c r="M50" i="1"/>
  <c r="T50" i="1" s="1"/>
  <c r="V50" i="1" s="1"/>
  <c r="Q49" i="1"/>
  <c r="P49" i="1"/>
  <c r="N49" i="1"/>
  <c r="M49" i="1"/>
  <c r="Q48" i="1"/>
  <c r="P48" i="1"/>
  <c r="N48" i="1"/>
  <c r="U48" i="1" s="1"/>
  <c r="M48" i="1"/>
  <c r="Q47" i="1"/>
  <c r="P47" i="1"/>
  <c r="O47" i="1"/>
  <c r="N47" i="1"/>
  <c r="M47" i="1"/>
  <c r="Q46" i="1"/>
  <c r="P46" i="1"/>
  <c r="N46" i="1"/>
  <c r="U46" i="1" s="1"/>
  <c r="M46" i="1"/>
  <c r="T46" i="1" s="1"/>
  <c r="V46" i="1" s="1"/>
  <c r="Q45" i="1"/>
  <c r="P45" i="1"/>
  <c r="N45" i="1"/>
  <c r="U45" i="1" s="1"/>
  <c r="M45" i="1"/>
  <c r="S45" i="1" s="1"/>
  <c r="Q42" i="1"/>
  <c r="P42" i="1"/>
  <c r="N42" i="1"/>
  <c r="U42" i="1" s="1"/>
  <c r="M42" i="1"/>
  <c r="T42" i="1" s="1"/>
  <c r="V42" i="1" s="1"/>
  <c r="Q41" i="1"/>
  <c r="P41" i="1"/>
  <c r="O41" i="1"/>
  <c r="N41" i="1"/>
  <c r="M41" i="1"/>
  <c r="Q40" i="1"/>
  <c r="P40" i="1"/>
  <c r="N40" i="1"/>
  <c r="U40" i="1" s="1"/>
  <c r="M40" i="1"/>
  <c r="Q39" i="1"/>
  <c r="P39" i="1"/>
  <c r="O39" i="1"/>
  <c r="N39" i="1"/>
  <c r="U39" i="1" s="1"/>
  <c r="M39" i="1"/>
  <c r="Q38" i="1"/>
  <c r="P38" i="1"/>
  <c r="O38" i="1"/>
  <c r="N38" i="1"/>
  <c r="U38" i="1" s="1"/>
  <c r="M38" i="1"/>
  <c r="S38" i="1" s="1"/>
  <c r="Q37" i="1"/>
  <c r="P37" i="1"/>
  <c r="O37" i="1"/>
  <c r="N37" i="1"/>
  <c r="M37" i="1"/>
  <c r="Q36" i="1"/>
  <c r="P36" i="1"/>
  <c r="N36" i="1"/>
  <c r="U36" i="1" s="1"/>
  <c r="M36" i="1"/>
  <c r="T36" i="1" s="1"/>
  <c r="V36" i="1" s="1"/>
  <c r="Q35" i="1"/>
  <c r="P35" i="1"/>
  <c r="N35" i="1"/>
  <c r="M35" i="1"/>
  <c r="Q34" i="1"/>
  <c r="P34" i="1"/>
  <c r="O34" i="1"/>
  <c r="N34" i="1"/>
  <c r="M34" i="1"/>
  <c r="T34" i="1" s="1"/>
  <c r="V34" i="1" s="1"/>
  <c r="Q33" i="1"/>
  <c r="P33" i="1"/>
  <c r="O33" i="1"/>
  <c r="N33" i="1"/>
  <c r="U33" i="1" s="1"/>
  <c r="M33" i="1"/>
  <c r="T33" i="1" s="1"/>
  <c r="V33" i="1" s="1"/>
  <c r="P32" i="1"/>
  <c r="O32" i="1"/>
  <c r="N32" i="1"/>
  <c r="U32" i="1" s="1"/>
  <c r="M32" i="1"/>
  <c r="Q31" i="1"/>
  <c r="P31" i="1"/>
  <c r="O31" i="1"/>
  <c r="N31" i="1"/>
  <c r="M31" i="1"/>
  <c r="S31" i="1" s="1"/>
  <c r="Q30" i="1"/>
  <c r="P30" i="1"/>
  <c r="N30" i="1"/>
  <c r="U30" i="1" s="1"/>
  <c r="M30" i="1"/>
  <c r="S30" i="1" s="1"/>
  <c r="Q29" i="1"/>
  <c r="P29" i="1"/>
  <c r="N29" i="1"/>
  <c r="U29" i="1" s="1"/>
  <c r="M29" i="1"/>
  <c r="T29" i="1" s="1"/>
  <c r="V29" i="1" s="1"/>
  <c r="Q28" i="1"/>
  <c r="P28" i="1"/>
  <c r="O28" i="1"/>
  <c r="U28" i="1" s="1"/>
  <c r="M28" i="1"/>
  <c r="Q27" i="1"/>
  <c r="P27" i="1"/>
  <c r="N27" i="1"/>
  <c r="M27" i="1"/>
  <c r="Q26" i="1"/>
  <c r="P26" i="1"/>
  <c r="N26" i="1"/>
  <c r="U26" i="1" s="1"/>
  <c r="M26" i="1"/>
  <c r="T26" i="1" s="1"/>
  <c r="V26" i="1" s="1"/>
  <c r="Q25" i="1"/>
  <c r="P25" i="1"/>
  <c r="N25" i="1"/>
  <c r="U25" i="1" s="1"/>
  <c r="M25" i="1"/>
  <c r="T25" i="1" s="1"/>
  <c r="V25" i="1" s="1"/>
  <c r="Q24" i="1"/>
  <c r="P24" i="1"/>
  <c r="N24" i="1"/>
  <c r="U24" i="1" s="1"/>
  <c r="M24" i="1"/>
  <c r="T24" i="1" s="1"/>
  <c r="V24" i="1" s="1"/>
  <c r="Q23" i="1"/>
  <c r="P23" i="1"/>
  <c r="N23" i="1"/>
  <c r="U23" i="1" s="1"/>
  <c r="M23" i="1"/>
  <c r="Q22" i="1"/>
  <c r="P22" i="1"/>
  <c r="N22" i="1"/>
  <c r="M22" i="1"/>
  <c r="Q21" i="1"/>
  <c r="P21" i="1"/>
  <c r="N21" i="1"/>
  <c r="U21" i="1" s="1"/>
  <c r="M21" i="1"/>
  <c r="T21" i="1" s="1"/>
  <c r="V21" i="1" s="1"/>
  <c r="Q20" i="1"/>
  <c r="P20" i="1"/>
  <c r="O20" i="1"/>
  <c r="N20" i="1"/>
  <c r="U20" i="1" s="1"/>
  <c r="M20" i="1"/>
  <c r="T20" i="1" s="1"/>
  <c r="V20" i="1" s="1"/>
  <c r="Q19" i="1"/>
  <c r="P19" i="1"/>
  <c r="N19" i="1"/>
  <c r="U19" i="1" s="1"/>
  <c r="M19" i="1"/>
  <c r="T19" i="1" s="1"/>
  <c r="V19" i="1" s="1"/>
  <c r="Q18" i="1"/>
  <c r="P18" i="1"/>
  <c r="N18" i="1"/>
  <c r="M18" i="1"/>
  <c r="Q17" i="1"/>
  <c r="P17" i="1"/>
  <c r="N17" i="1"/>
  <c r="M17" i="1"/>
  <c r="S17" i="1" s="1"/>
  <c r="Q16" i="1"/>
  <c r="P16" i="1"/>
  <c r="O16" i="1"/>
  <c r="N16" i="1"/>
  <c r="M16" i="1"/>
  <c r="T40" i="1" l="1"/>
  <c r="V40" i="1" s="1"/>
  <c r="T35" i="1"/>
  <c r="V35" i="1" s="1"/>
  <c r="T22" i="1"/>
  <c r="V22" i="1" s="1"/>
  <c r="T27" i="1"/>
  <c r="V27" i="1" s="1"/>
  <c r="S41" i="1"/>
  <c r="T49" i="1"/>
  <c r="V49" i="1" s="1"/>
  <c r="T18" i="1"/>
  <c r="V18" i="1" s="1"/>
  <c r="U22" i="1"/>
  <c r="S37" i="1"/>
  <c r="U49" i="1"/>
  <c r="T17" i="1"/>
  <c r="V17" i="1" s="1"/>
  <c r="U18" i="1"/>
  <c r="S23" i="1"/>
  <c r="T28" i="1"/>
  <c r="V28" i="1" s="1"/>
  <c r="U37" i="1"/>
  <c r="T48" i="1"/>
  <c r="V48" i="1" s="1"/>
  <c r="U41" i="1"/>
  <c r="M63" i="1"/>
  <c r="T41" i="1"/>
  <c r="V41" i="1" s="1"/>
  <c r="U47" i="1"/>
  <c r="U27" i="1"/>
  <c r="S32" i="1"/>
  <c r="N63" i="1"/>
  <c r="O63" i="1"/>
  <c r="T47" i="1"/>
  <c r="V47" i="1" s="1"/>
  <c r="U61" i="1"/>
  <c r="P63" i="1"/>
  <c r="S52" i="1"/>
  <c r="S57" i="1"/>
  <c r="S61" i="1"/>
  <c r="Q63" i="1"/>
  <c r="U34" i="1"/>
  <c r="U52" i="1"/>
  <c r="S34" i="1"/>
  <c r="U31" i="1"/>
  <c r="U17" i="1"/>
  <c r="U35" i="1"/>
  <c r="T39" i="1"/>
  <c r="V39" i="1" s="1"/>
  <c r="S49" i="1"/>
  <c r="T54" i="1"/>
  <c r="V54" i="1" s="1"/>
  <c r="U54" i="1"/>
  <c r="S22" i="1"/>
  <c r="S27" i="1"/>
  <c r="S47" i="1"/>
  <c r="S39" i="1"/>
  <c r="S59" i="1"/>
  <c r="S25" i="1"/>
  <c r="T30" i="1"/>
  <c r="V30" i="1" s="1"/>
  <c r="T37" i="1"/>
  <c r="V37" i="1" s="1"/>
  <c r="T45" i="1"/>
  <c r="V45" i="1" s="1"/>
  <c r="T55" i="1"/>
  <c r="V55" i="1" s="1"/>
  <c r="S42" i="1"/>
  <c r="S28" i="1"/>
  <c r="T23" i="1"/>
  <c r="V23" i="1" s="1"/>
  <c r="S33" i="1"/>
  <c r="S40" i="1"/>
  <c r="S56" i="1"/>
  <c r="S16" i="1"/>
  <c r="U16" i="1"/>
  <c r="T31" i="1"/>
  <c r="V31" i="1" s="1"/>
  <c r="T38" i="1"/>
  <c r="V38" i="1" s="1"/>
  <c r="S58" i="1"/>
  <c r="T52" i="1"/>
  <c r="V52" i="1" s="1"/>
  <c r="S50" i="1"/>
  <c r="T53" i="1"/>
  <c r="V53" i="1" s="1"/>
  <c r="S48" i="1"/>
  <c r="T16" i="1"/>
  <c r="S26" i="1"/>
  <c r="S19" i="1"/>
  <c r="S36" i="1"/>
  <c r="S54" i="1"/>
  <c r="T32" i="1"/>
  <c r="V32" i="1" s="1"/>
  <c r="S20" i="1"/>
  <c r="S18" i="1"/>
  <c r="S21" i="1"/>
  <c r="T51" i="1"/>
  <c r="V51" i="1" s="1"/>
  <c r="S24" i="1"/>
  <c r="S29" i="1"/>
  <c r="S35" i="1"/>
  <c r="S60" i="1"/>
  <c r="S46" i="1"/>
  <c r="U63" i="1" l="1"/>
  <c r="S63" i="1"/>
  <c r="T63" i="1"/>
  <c r="V16" i="1"/>
  <c r="V63" i="1" s="1"/>
</calcChain>
</file>

<file path=xl/sharedStrings.xml><?xml version="1.0" encoding="utf-8"?>
<sst xmlns="http://schemas.openxmlformats.org/spreadsheetml/2006/main" count="313" uniqueCount="157">
  <si>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</si>
  <si>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</si>
  <si>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</si>
  <si>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</si>
  <si>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</si>
  <si>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</si>
  <si>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</si>
  <si>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</si>
  <si>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</si>
  <si>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</si>
  <si>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</si>
  <si>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</si>
  <si>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</si>
  <si>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INICIO</t>
  </si>
  <si>
    <t>FINAL</t>
  </si>
  <si>
    <t>SUELDO</t>
  </si>
  <si>
    <t>Seguro Savica</t>
  </si>
  <si>
    <t>ASP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</si>
  <si>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</si>
  <si>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</si>
  <si>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</si>
  <si>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Times New Roman"/>
        <family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</si>
  <si>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</si>
  <si>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</si>
  <si>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</si>
  <si>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</si>
  <si>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</si>
  <si>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</si>
  <si>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</si>
  <si>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</si>
  <si>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</si>
  <si>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Alexis Jackelin Feliz Mendez</t>
  </si>
  <si>
    <t>Analista Presupuesto</t>
  </si>
  <si>
    <t>División de Presupuesto</t>
  </si>
  <si>
    <t xml:space="preserve">Temporal </t>
  </si>
  <si>
    <t>F</t>
  </si>
  <si>
    <t>2.1.1.2.08</t>
  </si>
  <si>
    <t>Altagracia Milagros Cruz García</t>
  </si>
  <si>
    <t>Analista Legal</t>
  </si>
  <si>
    <t>Division Juridica</t>
  </si>
  <si>
    <t>Ana Mercedes Muñoz Robinson</t>
  </si>
  <si>
    <t>Tecnico de Recursos Humanos</t>
  </si>
  <si>
    <t>Departamento Tecnico Operativo</t>
  </si>
  <si>
    <t>Anabel Diaz Nuñez</t>
  </si>
  <si>
    <t>Soporte Técnico Informático</t>
  </si>
  <si>
    <t>Division De Tecnologia De La Informacion</t>
  </si>
  <si>
    <t>Angela Maria Montero</t>
  </si>
  <si>
    <t>Analista De Planificación De Desarrollo</t>
  </si>
  <si>
    <t>Division De Planificacion Y Desarrollo</t>
  </si>
  <si>
    <t>Antonio  Heredia Melenciano</t>
  </si>
  <si>
    <t xml:space="preserve">Enc. Div. Calidad en la Gestion </t>
  </si>
  <si>
    <t>Departamento de Planificacion y Desarrollo</t>
  </si>
  <si>
    <t>M</t>
  </si>
  <si>
    <t xml:space="preserve">Carlos Alberto Rosa Ubiera </t>
  </si>
  <si>
    <t>Tecnico Administrativo</t>
  </si>
  <si>
    <t xml:space="preserve">Division de Tecnologia y  Comunicaciones </t>
  </si>
  <si>
    <t>Carolina Garcia Garcia</t>
  </si>
  <si>
    <t>Enc. de la Division de Embellecimiento</t>
  </si>
  <si>
    <t>Division de Embellecimiento de las Areas Verdes, Carreteras Y Avenidas</t>
  </si>
  <si>
    <t>Claudy Romery Coats Roque</t>
  </si>
  <si>
    <t>Tecnico de Contabilidad</t>
  </si>
  <si>
    <t>Division de Registro, Control y Nomina</t>
  </si>
  <si>
    <t xml:space="preserve">Deidamia Amalia Antigua Pichardo </t>
  </si>
  <si>
    <t>Enc. División de Registro y Control de Nómina</t>
  </si>
  <si>
    <t>División Registro Control Y Nómina</t>
  </si>
  <si>
    <t>Elis Genaro Inoa Brito</t>
  </si>
  <si>
    <t>Encargado de Transportacion</t>
  </si>
  <si>
    <t>Seccion de Transportacion</t>
  </si>
  <si>
    <t>Fior Daliza Esther Martinez Montas</t>
  </si>
  <si>
    <t>Encargada Dpto. de Recursos Humanos</t>
  </si>
  <si>
    <t>Departamento de Recursos Humanos</t>
  </si>
  <si>
    <t>Geny Margarita Iglesias Arbona</t>
  </si>
  <si>
    <t>Analista de Proyecto</t>
  </si>
  <si>
    <t>División De Proyecto</t>
  </si>
  <si>
    <t xml:space="preserve">Hernan Bilvaino Olmo Cordones </t>
  </si>
  <si>
    <t>Enc. Division de Produccion</t>
  </si>
  <si>
    <t xml:space="preserve">Division de Produccion </t>
  </si>
  <si>
    <t xml:space="preserve">Jansser Jimenez Ventura </t>
  </si>
  <si>
    <t>Division de Tecnologia de La Informacion</t>
  </si>
  <si>
    <t>José Manuel Castillo</t>
  </si>
  <si>
    <t>Enc. Regional Nordeste</t>
  </si>
  <si>
    <t xml:space="preserve">Oficinas Provinciales / Samana  </t>
  </si>
  <si>
    <t>Katherine Vidal Laureano</t>
  </si>
  <si>
    <t xml:space="preserve">Karina Santos </t>
  </si>
  <si>
    <t>Division de Contabilidad</t>
  </si>
  <si>
    <t>Katherine Yeriely Germosen P.</t>
  </si>
  <si>
    <t xml:space="preserve">Tecnico de Compras </t>
  </si>
  <si>
    <t>Division de Compras Y Contrataciones</t>
  </si>
  <si>
    <t>Katherine M. Hernandez Baez</t>
  </si>
  <si>
    <t>Analista de Recursos Humanos</t>
  </si>
  <si>
    <t>Departamento De Recursos Humanos</t>
  </si>
  <si>
    <t>Kelin Cespedes Segura</t>
  </si>
  <si>
    <t>Enc. División Regional Sur</t>
  </si>
  <si>
    <t>Oficinas Regional</t>
  </si>
  <si>
    <t>Luis Manuel Quiñones Rodriguez</t>
  </si>
  <si>
    <t>Analista Financiero</t>
  </si>
  <si>
    <t>Departamento Administrativa Financiera</t>
  </si>
  <si>
    <t>Llarminia Guridis De Rivera</t>
  </si>
  <si>
    <t>Manuel Antonio Matos Medina</t>
  </si>
  <si>
    <t>Gestor de Protocolo</t>
  </si>
  <si>
    <t xml:space="preserve">Departamento de Comunicaciones </t>
  </si>
  <si>
    <t>Marcia Rivera Gonzalez</t>
  </si>
  <si>
    <t>Asesora</t>
  </si>
  <si>
    <t>Nelson Efrain Batista Popoter</t>
  </si>
  <si>
    <t>Contable</t>
  </si>
  <si>
    <t>Division De Contabilidad</t>
  </si>
  <si>
    <t xml:space="preserve">Miguelina Brazoban </t>
  </si>
  <si>
    <t>Asesora de Recursos Humanos</t>
  </si>
  <si>
    <t>Nathalia Jacqueline Feliz G.</t>
  </si>
  <si>
    <t>Nery Figuereo Rosario</t>
  </si>
  <si>
    <t>Técnico De Contabilidad</t>
  </si>
  <si>
    <t>Pablo Perez</t>
  </si>
  <si>
    <t>Encargado División Regional Norte</t>
  </si>
  <si>
    <t xml:space="preserve">Oficinas Provinciales /  Santiago </t>
  </si>
  <si>
    <t>Rafael Arturo Arias Garcia</t>
  </si>
  <si>
    <t>Analista de Presupuesto</t>
  </si>
  <si>
    <t>Division de Presupuesto</t>
  </si>
  <si>
    <t>Ramon Salustrio Quiñones Rodriguez</t>
  </si>
  <si>
    <t>Encargado Administrativo Y Financiera</t>
  </si>
  <si>
    <t>Roberto Emilio Araujo Marte</t>
  </si>
  <si>
    <t>Responsable de Acceso a la Informacion</t>
  </si>
  <si>
    <t>Direccion General de Embellecimiento</t>
  </si>
  <si>
    <t>Rogers Eligio De La Cruz Caminero</t>
  </si>
  <si>
    <t>Tecnico de Comunicaciones</t>
  </si>
  <si>
    <t>Sagrario Ercira Cuevas Cabrera de Calderon</t>
  </si>
  <si>
    <t>Encargada de la Division de Compras y Contrataciones</t>
  </si>
  <si>
    <t>Sanson Espegue Peguero</t>
  </si>
  <si>
    <t>Coordinador de Almacen y Suministro</t>
  </si>
  <si>
    <t>Seccion de Almacen y Suministro</t>
  </si>
  <si>
    <t>Santa Marte Javier</t>
  </si>
  <si>
    <t>Encargada del Departamento de Comunicaciones</t>
  </si>
  <si>
    <t xml:space="preserve">Departamento De Comunicaciones </t>
  </si>
  <si>
    <t xml:space="preserve">Shaddally Maria Peguero Viña </t>
  </si>
  <si>
    <t xml:space="preserve">Analista de Compras </t>
  </si>
  <si>
    <t>Division De Compras Y Contrataciones</t>
  </si>
  <si>
    <t>Sthefany Dominguez de la Paz</t>
  </si>
  <si>
    <t>Analista de Compras y Contrataciones</t>
  </si>
  <si>
    <t>Karen Margarita Santos Peralta</t>
  </si>
  <si>
    <t>Wilson Raul Estrella Checo</t>
  </si>
  <si>
    <t>Analista de proyecto</t>
  </si>
  <si>
    <t>Miguel Angel Dilone Ventura</t>
  </si>
  <si>
    <t>Encargado en el Dpto. de Planificacion y Desarrollo</t>
  </si>
  <si>
    <t>Departamento de Planificacion</t>
  </si>
  <si>
    <t>Yomery Dominguez Lahoz</t>
  </si>
  <si>
    <t>Encargada de la Division de Contabilidad</t>
  </si>
  <si>
    <t>Yoni Roberto Carpio</t>
  </si>
  <si>
    <t>Encargado de la Division Juridica</t>
  </si>
  <si>
    <t>Yunise Yokasta Huggins Trinidad</t>
  </si>
  <si>
    <t>Enc. Oficina Provicial la Romana</t>
  </si>
  <si>
    <t>Oficinas Provinciales / La Romana</t>
  </si>
  <si>
    <t xml:space="preserve">Yureidy Díaz Adames </t>
  </si>
  <si>
    <t>TOTAL DE EMPLEADOS (46)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</si>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</sst>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4" fontId="2" fillId="0" borderId="13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" fillId="0" borderId="25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0" borderId="10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1684021</xdr:colOff>
      <xdr:row>0</xdr:row>
      <xdr:rowOff>123825</xdr:rowOff>
    </xdr:from>
    <xdr:ext cx="5044440" cy="1962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5596" y="123825"/>
          <a:ext cx="5044440" cy="1962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215"/>
  <sheetViews>
    <sheetView tabSelected="1" topLeftCell="A61" workbookViewId="0">
      <selection activeCell="D61" sqref="D61"/>
    </sheetView>
  </sheetViews>
  <sheetFormatPr baseColWidth="10" defaultRowHeight="15" x14ac:dyDescent="0.25"/>
  <cols>
    <col min="1" max="1" width="7.85546875" customWidth="1"/>
    <col min="2" max="2" width="41" style="79" customWidth="1"/>
    <col min="3" max="3" width="43.5703125" style="79" customWidth="1"/>
    <col min="4" max="4" width="42.140625" style="79" customWidth="1"/>
    <col min="5" max="5" width="27.28515625" customWidth="1"/>
    <col min="6" max="6" width="27.140625" customWidth="1"/>
    <col min="7" max="7" width="26.7109375" style="78" customWidth="1"/>
    <col min="8" max="8" width="22" customWidth="1"/>
    <col min="9" max="9" width="16" customWidth="1"/>
    <col min="10" max="10" width="24.42578125" customWidth="1"/>
    <col min="11" max="11" width="20.28515625" customWidth="1"/>
    <col min="12" max="12" width="18.7109375" customWidth="1"/>
    <col min="13" max="13" width="24.7109375" customWidth="1"/>
    <col min="14" max="14" width="17.28515625" customWidth="1"/>
    <col min="15" max="15" width="23.140625" customWidth="1"/>
    <col min="16" max="16" width="18.85546875" customWidth="1"/>
    <col min="17" max="17" width="19" customWidth="1"/>
    <col min="18" max="18" width="19.5703125" customWidth="1"/>
    <col min="19" max="19" width="16.7109375" customWidth="1"/>
    <col min="20" max="20" width="15.85546875" customWidth="1"/>
    <col min="21" max="21" width="14.85546875" customWidth="1"/>
    <col min="22" max="22" width="20.5703125" customWidth="1"/>
  </cols>
  <sheetData>
    <row r="4" spans="1:29" ht="15.75" x14ac:dyDescent="0.25">
      <c r="A4" s="1"/>
      <c r="B4" s="2"/>
      <c r="C4" s="2"/>
      <c r="D4" s="2"/>
      <c r="E4" s="3"/>
      <c r="F4" s="4"/>
      <c r="G4" s="4"/>
      <c r="H4" s="4"/>
      <c r="I4" s="4"/>
      <c r="J4" s="4"/>
      <c r="K4" s="4"/>
      <c r="L4" s="4"/>
      <c r="M4" s="3"/>
      <c r="N4" s="3"/>
      <c r="O4" s="3"/>
      <c r="P4" s="3"/>
      <c r="Q4" s="3"/>
      <c r="R4" s="4"/>
      <c r="S4" s="3"/>
      <c r="T4" s="3"/>
      <c r="U4" s="3"/>
      <c r="V4" s="4"/>
      <c r="W4" s="3"/>
      <c r="X4" s="3"/>
      <c r="Y4" s="1"/>
      <c r="Z4" s="1"/>
      <c r="AA4" s="1"/>
      <c r="AB4" s="1"/>
      <c r="AC4" s="5"/>
    </row>
    <row r="5" spans="1:29" ht="15.75" x14ac:dyDescent="0.25">
      <c r="A5" s="1"/>
      <c r="B5" s="2"/>
      <c r="C5" s="2"/>
      <c r="D5" s="2"/>
      <c r="E5" s="3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4"/>
      <c r="S5" s="3"/>
      <c r="T5" s="3"/>
      <c r="U5" s="3"/>
      <c r="V5" s="4"/>
      <c r="W5" s="3"/>
      <c r="X5" s="3"/>
      <c r="Y5" s="1"/>
      <c r="Z5" s="1"/>
      <c r="AA5" s="1"/>
      <c r="AB5" s="1"/>
      <c r="AC5" s="5"/>
    </row>
    <row r="6" spans="1:29" ht="15.75" x14ac:dyDescent="0.25">
      <c r="A6" s="1"/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4"/>
      <c r="S6" s="3"/>
      <c r="T6" s="3"/>
      <c r="U6" s="3"/>
      <c r="V6" s="4"/>
      <c r="W6" s="3"/>
      <c r="X6" s="3"/>
      <c r="Y6" s="1"/>
      <c r="Z6" s="1"/>
      <c r="AA6" s="1"/>
      <c r="AB6" s="1"/>
      <c r="AC6" s="5"/>
    </row>
    <row r="7" spans="1:29" ht="15.75" x14ac:dyDescent="0.25">
      <c r="A7" s="1"/>
      <c r="B7" s="2"/>
      <c r="C7" s="2"/>
      <c r="D7" s="2"/>
      <c r="E7" s="3"/>
      <c r="F7" s="4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4"/>
      <c r="S7" s="3"/>
      <c r="T7" s="3"/>
      <c r="U7" s="3"/>
      <c r="V7" s="4"/>
      <c r="W7" s="3"/>
      <c r="X7" s="3"/>
      <c r="Y7" s="1"/>
      <c r="Z7" s="1"/>
      <c r="AA7" s="1"/>
      <c r="AB7" s="1"/>
      <c r="AC7" s="5"/>
    </row>
    <row r="8" spans="1:29" ht="15.75" x14ac:dyDescent="0.25">
      <c r="A8" s="1"/>
      <c r="B8" s="2"/>
      <c r="C8" s="2"/>
      <c r="D8" s="2"/>
      <c r="E8" s="3"/>
      <c r="F8" s="4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4"/>
      <c r="S8" s="3"/>
      <c r="T8" s="3"/>
      <c r="U8" s="3"/>
      <c r="V8" s="4"/>
      <c r="W8" s="3"/>
      <c r="X8" s="3"/>
      <c r="Y8" s="1"/>
      <c r="Z8" s="1"/>
      <c r="AA8" s="1"/>
      <c r="AB8" s="1"/>
      <c r="AC8" s="5"/>
    </row>
    <row r="9" spans="1:29" ht="15.75" x14ac:dyDescent="0.25">
      <c r="A9" s="1"/>
      <c r="B9" s="2"/>
      <c r="C9" s="2"/>
      <c r="D9" s="2"/>
      <c r="E9" s="3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4"/>
      <c r="S9" s="3"/>
      <c r="T9" s="3"/>
      <c r="U9" s="3"/>
      <c r="V9" s="4"/>
      <c r="W9" s="3"/>
      <c r="X9" s="3"/>
      <c r="Y9" s="1"/>
      <c r="Z9" s="1"/>
      <c r="AA9" s="1"/>
      <c r="AB9" s="1"/>
      <c r="AC9" s="5"/>
    </row>
    <row r="10" spans="1:29" ht="15.75" x14ac:dyDescent="0.25">
      <c r="A10" s="1"/>
      <c r="B10" s="2"/>
      <c r="C10" s="2"/>
      <c r="D10" s="2"/>
      <c r="E10" s="3"/>
      <c r="F10" s="4"/>
      <c r="G10" s="98" t="s">
        <v>0</v>
      </c>
      <c r="H10" s="98"/>
      <c r="I10" s="98"/>
      <c r="J10" s="98"/>
      <c r="K10" s="98"/>
      <c r="L10" s="98"/>
      <c r="M10" s="3"/>
      <c r="N10" s="3"/>
      <c r="O10" s="6"/>
      <c r="P10" s="3"/>
      <c r="Q10" s="3"/>
      <c r="R10" s="4"/>
      <c r="S10" s="3"/>
      <c r="T10" s="3"/>
      <c r="U10" s="3"/>
      <c r="V10" s="4"/>
      <c r="W10" s="3"/>
      <c r="X10" s="3"/>
      <c r="Y10" s="1"/>
      <c r="Z10" s="1"/>
      <c r="AA10" s="1"/>
      <c r="AB10" s="1"/>
      <c r="AC10" s="5"/>
    </row>
    <row r="11" spans="1:29" ht="15.75" x14ac:dyDescent="0.25">
      <c r="A11" s="1"/>
      <c r="B11" s="2"/>
      <c r="C11" s="2"/>
      <c r="D11" s="2"/>
      <c r="E11" s="3"/>
      <c r="F11" s="4"/>
      <c r="G11" s="98" t="s">
        <v>156</v>
      </c>
      <c r="H11" s="98"/>
      <c r="I11" s="98"/>
      <c r="J11" s="98"/>
      <c r="K11" s="98"/>
      <c r="L11" s="98"/>
      <c r="M11" s="6"/>
      <c r="N11" s="6"/>
      <c r="O11" s="3"/>
      <c r="P11" s="3"/>
      <c r="Q11" s="3"/>
      <c r="R11" s="4"/>
      <c r="S11" s="3"/>
      <c r="T11" s="3"/>
      <c r="U11" s="3"/>
      <c r="V11" s="4"/>
      <c r="W11" s="3"/>
      <c r="X11" s="3"/>
      <c r="Y11" s="1"/>
      <c r="Z11" s="1"/>
      <c r="AA11" s="1"/>
      <c r="AB11" s="1"/>
      <c r="AC11" s="5"/>
    </row>
    <row r="12" spans="1:29" ht="15.75" x14ac:dyDescent="0.25">
      <c r="A12" s="1"/>
      <c r="B12" s="2"/>
      <c r="C12" s="2"/>
      <c r="D12" s="2"/>
      <c r="E12" s="3"/>
      <c r="F12" s="4"/>
      <c r="G12" s="4"/>
      <c r="H12" s="4"/>
      <c r="I12" s="4"/>
      <c r="J12" s="4"/>
      <c r="K12" s="4"/>
      <c r="L12" s="4"/>
      <c r="M12" s="3"/>
      <c r="N12" s="3"/>
      <c r="O12" s="3"/>
      <c r="P12" s="3"/>
      <c r="Q12" s="3"/>
      <c r="R12" s="4"/>
      <c r="S12" s="3"/>
      <c r="T12" s="3"/>
      <c r="U12" s="3"/>
      <c r="V12" s="4"/>
      <c r="W12" s="3"/>
      <c r="X12" s="3"/>
      <c r="Y12" s="1"/>
      <c r="Z12" s="1"/>
      <c r="AA12" s="1"/>
      <c r="AB12" s="1"/>
      <c r="AC12" s="5"/>
    </row>
    <row r="13" spans="1:29" ht="15.75" x14ac:dyDescent="0.25">
      <c r="A13" s="7"/>
      <c r="B13" s="8"/>
      <c r="C13" s="8"/>
      <c r="D13" s="83"/>
      <c r="E13" s="7"/>
      <c r="F13" s="7"/>
      <c r="G13" s="9"/>
      <c r="H13" s="7"/>
      <c r="I13" s="99" t="s">
        <v>1</v>
      </c>
      <c r="J13" s="7"/>
      <c r="K13" s="10"/>
      <c r="L13" s="10"/>
      <c r="M13" s="90" t="s">
        <v>2</v>
      </c>
      <c r="N13" s="92"/>
      <c r="O13" s="99" t="s">
        <v>3</v>
      </c>
      <c r="P13" s="102" t="s">
        <v>4</v>
      </c>
      <c r="Q13" s="103"/>
      <c r="R13" s="97"/>
      <c r="S13" s="7"/>
      <c r="T13" s="90" t="s">
        <v>5</v>
      </c>
      <c r="U13" s="91"/>
      <c r="V13" s="91"/>
      <c r="W13" s="91"/>
      <c r="X13" s="92"/>
      <c r="Y13" s="11"/>
      <c r="Z13" s="11"/>
      <c r="AA13" s="11"/>
      <c r="AB13" s="11"/>
      <c r="AC13" s="5"/>
    </row>
    <row r="14" spans="1:29" ht="31.5" x14ac:dyDescent="0.25">
      <c r="A14" s="12"/>
      <c r="B14" s="13"/>
      <c r="C14" s="13"/>
      <c r="D14" s="84"/>
      <c r="E14" s="12"/>
      <c r="F14" s="12"/>
      <c r="G14" s="12"/>
      <c r="H14" s="12"/>
      <c r="I14" s="100"/>
      <c r="J14" s="12"/>
      <c r="K14" s="14"/>
      <c r="L14" s="14"/>
      <c r="M14" s="93"/>
      <c r="N14" s="95"/>
      <c r="O14" s="101"/>
      <c r="P14" s="96" t="s">
        <v>6</v>
      </c>
      <c r="Q14" s="97"/>
      <c r="R14" s="15" t="s">
        <v>7</v>
      </c>
      <c r="S14" s="16"/>
      <c r="T14" s="93"/>
      <c r="U14" s="94"/>
      <c r="V14" s="94"/>
      <c r="W14" s="94"/>
      <c r="X14" s="95"/>
      <c r="Y14" s="11"/>
      <c r="Z14" s="11"/>
      <c r="AA14" s="11"/>
      <c r="AB14" s="11"/>
      <c r="AC14" s="5"/>
    </row>
    <row r="15" spans="1:29" ht="47.25" x14ac:dyDescent="0.25">
      <c r="A15" s="7" t="s">
        <v>8</v>
      </c>
      <c r="B15" s="7" t="s">
        <v>9</v>
      </c>
      <c r="C15" s="7" t="s">
        <v>10</v>
      </c>
      <c r="D15" s="7" t="s">
        <v>11</v>
      </c>
      <c r="E15" s="15" t="s">
        <v>12</v>
      </c>
      <c r="F15" s="15" t="s">
        <v>13</v>
      </c>
      <c r="G15" s="15" t="s">
        <v>14</v>
      </c>
      <c r="H15" s="15" t="s">
        <v>15</v>
      </c>
      <c r="I15" s="101"/>
      <c r="J15" s="15" t="s">
        <v>16</v>
      </c>
      <c r="K15" s="15" t="s">
        <v>17</v>
      </c>
      <c r="L15" s="15" t="s">
        <v>18</v>
      </c>
      <c r="M15" s="15" t="s">
        <v>19</v>
      </c>
      <c r="N15" s="15" t="s">
        <v>20</v>
      </c>
      <c r="O15" s="17" t="s">
        <v>21</v>
      </c>
      <c r="P15" s="15" t="s">
        <v>22</v>
      </c>
      <c r="Q15" s="15" t="s">
        <v>23</v>
      </c>
      <c r="R15" s="15" t="s">
        <v>24</v>
      </c>
      <c r="S15" s="15" t="s">
        <v>25</v>
      </c>
      <c r="T15" s="15" t="s">
        <v>26</v>
      </c>
      <c r="U15" s="15" t="s">
        <v>27</v>
      </c>
      <c r="V15" s="15" t="s">
        <v>28</v>
      </c>
      <c r="W15" s="15" t="s">
        <v>29</v>
      </c>
      <c r="X15" s="15" t="s">
        <v>30</v>
      </c>
      <c r="Y15" s="11"/>
      <c r="Z15" s="11"/>
      <c r="AA15" s="11"/>
      <c r="AB15" s="11"/>
      <c r="AC15" s="5"/>
    </row>
    <row r="16" spans="1:29" ht="78" customHeight="1" x14ac:dyDescent="0.25">
      <c r="A16" s="18">
        <v>1</v>
      </c>
      <c r="B16" s="19" t="s">
        <v>31</v>
      </c>
      <c r="C16" s="41" t="s">
        <v>32</v>
      </c>
      <c r="D16" s="19" t="s">
        <v>33</v>
      </c>
      <c r="E16" s="22" t="s">
        <v>34</v>
      </c>
      <c r="F16" s="23">
        <v>45931</v>
      </c>
      <c r="G16" s="23">
        <v>46113</v>
      </c>
      <c r="H16" s="24">
        <v>50000</v>
      </c>
      <c r="I16" s="25">
        <v>1854</v>
      </c>
      <c r="J16" s="26">
        <v>25</v>
      </c>
      <c r="K16" s="27">
        <v>100</v>
      </c>
      <c r="L16" s="28">
        <v>0</v>
      </c>
      <c r="M16" s="29">
        <f t="shared" ref="M16:M61" si="0">H16*2.87%</f>
        <v>1435</v>
      </c>
      <c r="N16" s="26">
        <f t="shared" ref="N16:N27" si="1">H16*7.1%</f>
        <v>3549.9999999999995</v>
      </c>
      <c r="O16" s="26">
        <f>H16*1.2%</f>
        <v>600</v>
      </c>
      <c r="P16" s="26">
        <f t="shared" ref="P16:P49" si="2">H16*3.04%</f>
        <v>1520</v>
      </c>
      <c r="Q16" s="25">
        <f t="shared" ref="Q16:Q31" si="3">H16*7.09%</f>
        <v>3545.0000000000005</v>
      </c>
      <c r="R16" s="26">
        <v>0</v>
      </c>
      <c r="S16" s="29">
        <f t="shared" ref="S16:S60" si="4">M16+P16</f>
        <v>2955</v>
      </c>
      <c r="T16" s="26">
        <f t="shared" ref="T16:T61" si="5">I16+J16+K16+M16+P16+L16+R16</f>
        <v>4934</v>
      </c>
      <c r="U16" s="26">
        <f t="shared" ref="U16:U60" si="6">N16+O16+Q16</f>
        <v>7695</v>
      </c>
      <c r="V16" s="26">
        <f t="shared" ref="V16:V61" si="7">H16-T16</f>
        <v>45066</v>
      </c>
      <c r="W16" s="30" t="s">
        <v>35</v>
      </c>
      <c r="X16" s="31" t="s">
        <v>36</v>
      </c>
      <c r="Y16" s="1"/>
      <c r="Z16" s="1"/>
      <c r="AA16" s="1"/>
      <c r="AB16" s="1"/>
      <c r="AC16" s="5"/>
    </row>
    <row r="17" spans="1:29" ht="64.5" customHeight="1" x14ac:dyDescent="0.25">
      <c r="A17" s="18">
        <v>2</v>
      </c>
      <c r="B17" s="19" t="s">
        <v>37</v>
      </c>
      <c r="C17" s="41" t="s">
        <v>38</v>
      </c>
      <c r="D17" s="85" t="s">
        <v>39</v>
      </c>
      <c r="E17" s="22" t="s">
        <v>34</v>
      </c>
      <c r="F17" s="23">
        <v>46023</v>
      </c>
      <c r="G17" s="23">
        <v>46204</v>
      </c>
      <c r="H17" s="32">
        <v>46000</v>
      </c>
      <c r="I17" s="25">
        <v>1289.46</v>
      </c>
      <c r="J17" s="33">
        <v>25</v>
      </c>
      <c r="K17" s="34">
        <v>100</v>
      </c>
      <c r="L17" s="28">
        <v>0</v>
      </c>
      <c r="M17" s="29">
        <f t="shared" si="0"/>
        <v>1320.2</v>
      </c>
      <c r="N17" s="26">
        <f t="shared" si="1"/>
        <v>3265.9999999999995</v>
      </c>
      <c r="O17" s="26">
        <v>552</v>
      </c>
      <c r="P17" s="26">
        <f t="shared" si="2"/>
        <v>1398.4</v>
      </c>
      <c r="Q17" s="25">
        <f t="shared" si="3"/>
        <v>3261.4</v>
      </c>
      <c r="R17" s="33">
        <v>0</v>
      </c>
      <c r="S17" s="29">
        <f t="shared" si="4"/>
        <v>2718.6000000000004</v>
      </c>
      <c r="T17" s="26">
        <f t="shared" si="5"/>
        <v>4133.0599999999995</v>
      </c>
      <c r="U17" s="26">
        <f t="shared" si="6"/>
        <v>7079.4</v>
      </c>
      <c r="V17" s="26">
        <f t="shared" si="7"/>
        <v>41866.94</v>
      </c>
      <c r="W17" s="35" t="s">
        <v>35</v>
      </c>
      <c r="X17" s="30" t="s">
        <v>36</v>
      </c>
      <c r="Y17" s="1"/>
      <c r="Z17" s="1"/>
      <c r="AA17" s="1"/>
      <c r="AB17" s="1"/>
      <c r="AC17" s="5"/>
    </row>
    <row r="18" spans="1:29" ht="72.75" customHeight="1" x14ac:dyDescent="0.25">
      <c r="A18" s="18">
        <v>3</v>
      </c>
      <c r="B18" s="19" t="s">
        <v>40</v>
      </c>
      <c r="C18" s="41" t="s">
        <v>41</v>
      </c>
      <c r="D18" s="19" t="s">
        <v>42</v>
      </c>
      <c r="E18" s="22" t="s">
        <v>34</v>
      </c>
      <c r="F18" s="23">
        <v>45931</v>
      </c>
      <c r="G18" s="23">
        <v>46113</v>
      </c>
      <c r="H18" s="32">
        <v>30000</v>
      </c>
      <c r="I18" s="25">
        <v>0</v>
      </c>
      <c r="J18" s="33">
        <v>25</v>
      </c>
      <c r="K18" s="34">
        <v>100</v>
      </c>
      <c r="L18" s="28">
        <v>0</v>
      </c>
      <c r="M18" s="29">
        <f t="shared" si="0"/>
        <v>861</v>
      </c>
      <c r="N18" s="26">
        <f t="shared" si="1"/>
        <v>2130</v>
      </c>
      <c r="O18" s="26">
        <v>360</v>
      </c>
      <c r="P18" s="26">
        <f t="shared" si="2"/>
        <v>912</v>
      </c>
      <c r="Q18" s="25">
        <f t="shared" si="3"/>
        <v>2127</v>
      </c>
      <c r="R18" s="33">
        <v>786</v>
      </c>
      <c r="S18" s="29">
        <f t="shared" si="4"/>
        <v>1773</v>
      </c>
      <c r="T18" s="26">
        <f t="shared" si="5"/>
        <v>2684</v>
      </c>
      <c r="U18" s="26">
        <f t="shared" si="6"/>
        <v>4617</v>
      </c>
      <c r="V18" s="26">
        <f t="shared" si="7"/>
        <v>27316</v>
      </c>
      <c r="W18" s="35" t="s">
        <v>35</v>
      </c>
      <c r="X18" s="30" t="s">
        <v>36</v>
      </c>
      <c r="Y18" s="1"/>
      <c r="Z18" s="1"/>
      <c r="AA18" s="1"/>
      <c r="AB18" s="1"/>
      <c r="AC18" s="5"/>
    </row>
    <row r="19" spans="1:29" ht="70.5" customHeight="1" x14ac:dyDescent="0.25">
      <c r="A19" s="18">
        <v>4</v>
      </c>
      <c r="B19" s="19" t="s">
        <v>43</v>
      </c>
      <c r="C19" s="41" t="s">
        <v>44</v>
      </c>
      <c r="D19" s="19" t="s">
        <v>45</v>
      </c>
      <c r="E19" s="22" t="s">
        <v>34</v>
      </c>
      <c r="F19" s="23">
        <v>45992</v>
      </c>
      <c r="G19" s="23">
        <v>46174</v>
      </c>
      <c r="H19" s="32">
        <v>45000</v>
      </c>
      <c r="I19" s="25">
        <v>1148.33</v>
      </c>
      <c r="J19" s="33">
        <v>25</v>
      </c>
      <c r="K19" s="34">
        <v>100</v>
      </c>
      <c r="L19" s="28">
        <v>0</v>
      </c>
      <c r="M19" s="29">
        <f t="shared" si="0"/>
        <v>1291.5</v>
      </c>
      <c r="N19" s="26">
        <f t="shared" si="1"/>
        <v>3194.9999999999995</v>
      </c>
      <c r="O19" s="26">
        <v>540</v>
      </c>
      <c r="P19" s="26">
        <f t="shared" si="2"/>
        <v>1368</v>
      </c>
      <c r="Q19" s="25">
        <f t="shared" si="3"/>
        <v>3190.5</v>
      </c>
      <c r="R19" s="33">
        <v>0</v>
      </c>
      <c r="S19" s="29">
        <f t="shared" si="4"/>
        <v>2659.5</v>
      </c>
      <c r="T19" s="26">
        <f t="shared" si="5"/>
        <v>3932.83</v>
      </c>
      <c r="U19" s="26">
        <f t="shared" si="6"/>
        <v>6925.5</v>
      </c>
      <c r="V19" s="26">
        <f t="shared" si="7"/>
        <v>41067.17</v>
      </c>
      <c r="W19" s="35" t="s">
        <v>35</v>
      </c>
      <c r="X19" s="31" t="s">
        <v>36</v>
      </c>
      <c r="Y19" s="1"/>
      <c r="Z19" s="1"/>
      <c r="AA19" s="1"/>
      <c r="AB19" s="1"/>
      <c r="AC19" s="5"/>
    </row>
    <row r="20" spans="1:29" ht="73.5" customHeight="1" x14ac:dyDescent="0.25">
      <c r="A20" s="18">
        <v>5</v>
      </c>
      <c r="B20" s="19" t="s">
        <v>46</v>
      </c>
      <c r="C20" s="41" t="s">
        <v>47</v>
      </c>
      <c r="D20" s="19" t="s">
        <v>48</v>
      </c>
      <c r="E20" s="22" t="s">
        <v>34</v>
      </c>
      <c r="F20" s="23">
        <v>46023</v>
      </c>
      <c r="G20" s="23">
        <v>46204</v>
      </c>
      <c r="H20" s="32">
        <v>50000</v>
      </c>
      <c r="I20" s="25">
        <v>1854</v>
      </c>
      <c r="J20" s="33">
        <v>25</v>
      </c>
      <c r="K20" s="34">
        <v>100</v>
      </c>
      <c r="L20" s="28">
        <v>0</v>
      </c>
      <c r="M20" s="29">
        <f t="shared" si="0"/>
        <v>1435</v>
      </c>
      <c r="N20" s="26">
        <f t="shared" si="1"/>
        <v>3549.9999999999995</v>
      </c>
      <c r="O20" s="26">
        <f>H20*1.2%</f>
        <v>600</v>
      </c>
      <c r="P20" s="26">
        <f t="shared" si="2"/>
        <v>1520</v>
      </c>
      <c r="Q20" s="25">
        <f t="shared" si="3"/>
        <v>3545.0000000000005</v>
      </c>
      <c r="R20" s="33">
        <v>0</v>
      </c>
      <c r="S20" s="29">
        <f t="shared" si="4"/>
        <v>2955</v>
      </c>
      <c r="T20" s="26">
        <f t="shared" si="5"/>
        <v>4934</v>
      </c>
      <c r="U20" s="26">
        <f t="shared" si="6"/>
        <v>7695</v>
      </c>
      <c r="V20" s="26">
        <f t="shared" si="7"/>
        <v>45066</v>
      </c>
      <c r="W20" s="35" t="s">
        <v>35</v>
      </c>
      <c r="X20" s="31" t="s">
        <v>36</v>
      </c>
      <c r="Y20" s="1"/>
      <c r="Z20" s="1"/>
      <c r="AA20" s="1"/>
      <c r="AB20" s="1"/>
      <c r="AC20" s="5"/>
    </row>
    <row r="21" spans="1:29" ht="68.25" customHeight="1" x14ac:dyDescent="0.25">
      <c r="A21" s="18">
        <v>6</v>
      </c>
      <c r="B21" s="19" t="s">
        <v>49</v>
      </c>
      <c r="C21" s="41" t="s">
        <v>50</v>
      </c>
      <c r="D21" s="86" t="s">
        <v>51</v>
      </c>
      <c r="E21" s="22" t="s">
        <v>34</v>
      </c>
      <c r="F21" s="23">
        <v>46054</v>
      </c>
      <c r="G21" s="23">
        <v>46235</v>
      </c>
      <c r="H21" s="32">
        <v>90000</v>
      </c>
      <c r="I21" s="25">
        <v>9753.1200000000008</v>
      </c>
      <c r="J21" s="33">
        <v>25</v>
      </c>
      <c r="K21" s="34">
        <v>100</v>
      </c>
      <c r="L21" s="28">
        <v>0</v>
      </c>
      <c r="M21" s="29">
        <f t="shared" si="0"/>
        <v>2583</v>
      </c>
      <c r="N21" s="26">
        <f t="shared" si="1"/>
        <v>6389.9999999999991</v>
      </c>
      <c r="O21" s="26">
        <v>1080</v>
      </c>
      <c r="P21" s="26">
        <f t="shared" si="2"/>
        <v>2736</v>
      </c>
      <c r="Q21" s="25">
        <f t="shared" si="3"/>
        <v>6381</v>
      </c>
      <c r="R21" s="33">
        <v>0</v>
      </c>
      <c r="S21" s="29">
        <f t="shared" si="4"/>
        <v>5319</v>
      </c>
      <c r="T21" s="26">
        <f t="shared" si="5"/>
        <v>15197.12</v>
      </c>
      <c r="U21" s="26">
        <f t="shared" si="6"/>
        <v>13851</v>
      </c>
      <c r="V21" s="26">
        <f t="shared" si="7"/>
        <v>74802.880000000005</v>
      </c>
      <c r="W21" s="35" t="s">
        <v>52</v>
      </c>
      <c r="X21" s="31" t="s">
        <v>36</v>
      </c>
      <c r="Y21" s="1"/>
      <c r="Z21" s="1"/>
      <c r="AA21" s="1"/>
      <c r="AB21" s="1"/>
      <c r="AC21" s="5"/>
    </row>
    <row r="22" spans="1:29" ht="80.25" customHeight="1" x14ac:dyDescent="0.25">
      <c r="A22" s="18">
        <v>7</v>
      </c>
      <c r="B22" s="19" t="s">
        <v>53</v>
      </c>
      <c r="C22" s="41" t="s">
        <v>54</v>
      </c>
      <c r="D22" s="19" t="s">
        <v>55</v>
      </c>
      <c r="E22" s="22" t="s">
        <v>34</v>
      </c>
      <c r="F22" s="23">
        <v>45962</v>
      </c>
      <c r="G22" s="23">
        <v>46143</v>
      </c>
      <c r="H22" s="32">
        <v>45000</v>
      </c>
      <c r="I22" s="25">
        <v>1148.33</v>
      </c>
      <c r="J22" s="33">
        <v>25</v>
      </c>
      <c r="K22" s="34">
        <v>100</v>
      </c>
      <c r="L22" s="28">
        <v>3250.93</v>
      </c>
      <c r="M22" s="29">
        <f t="shared" si="0"/>
        <v>1291.5</v>
      </c>
      <c r="N22" s="26">
        <f t="shared" si="1"/>
        <v>3194.9999999999995</v>
      </c>
      <c r="O22" s="26">
        <v>540</v>
      </c>
      <c r="P22" s="26">
        <f t="shared" si="2"/>
        <v>1368</v>
      </c>
      <c r="Q22" s="25">
        <f t="shared" si="3"/>
        <v>3190.5</v>
      </c>
      <c r="R22" s="33">
        <v>0</v>
      </c>
      <c r="S22" s="29">
        <f t="shared" si="4"/>
        <v>2659.5</v>
      </c>
      <c r="T22" s="26">
        <f t="shared" si="5"/>
        <v>7183.76</v>
      </c>
      <c r="U22" s="26">
        <f t="shared" si="6"/>
        <v>6925.5</v>
      </c>
      <c r="V22" s="26">
        <f t="shared" si="7"/>
        <v>37816.239999999998</v>
      </c>
      <c r="W22" s="35" t="s">
        <v>52</v>
      </c>
      <c r="X22" s="30" t="s">
        <v>36</v>
      </c>
      <c r="Y22" s="1"/>
      <c r="Z22" s="1"/>
      <c r="AA22" s="1"/>
      <c r="AB22" s="1"/>
      <c r="AC22" s="5"/>
    </row>
    <row r="23" spans="1:29" ht="57.75" customHeight="1" x14ac:dyDescent="0.25">
      <c r="A23" s="18">
        <v>8</v>
      </c>
      <c r="B23" s="36" t="s">
        <v>56</v>
      </c>
      <c r="C23" s="41" t="s">
        <v>57</v>
      </c>
      <c r="D23" s="19" t="s">
        <v>58</v>
      </c>
      <c r="E23" s="37" t="s">
        <v>34</v>
      </c>
      <c r="F23" s="23">
        <v>45992</v>
      </c>
      <c r="G23" s="23">
        <v>46174</v>
      </c>
      <c r="H23" s="38">
        <v>90000</v>
      </c>
      <c r="I23" s="25">
        <v>9753.1200000000008</v>
      </c>
      <c r="J23" s="25">
        <v>25</v>
      </c>
      <c r="K23" s="39">
        <v>100</v>
      </c>
      <c r="L23" s="28">
        <v>0</v>
      </c>
      <c r="M23" s="29">
        <f t="shared" si="0"/>
        <v>2583</v>
      </c>
      <c r="N23" s="26">
        <f t="shared" si="1"/>
        <v>6389.9999999999991</v>
      </c>
      <c r="O23" s="26">
        <v>1080</v>
      </c>
      <c r="P23" s="26">
        <f t="shared" si="2"/>
        <v>2736</v>
      </c>
      <c r="Q23" s="25">
        <f t="shared" si="3"/>
        <v>6381</v>
      </c>
      <c r="R23" s="40">
        <v>0</v>
      </c>
      <c r="S23" s="29">
        <f t="shared" si="4"/>
        <v>5319</v>
      </c>
      <c r="T23" s="26">
        <f t="shared" si="5"/>
        <v>15197.12</v>
      </c>
      <c r="U23" s="26">
        <f t="shared" si="6"/>
        <v>13851</v>
      </c>
      <c r="V23" s="26">
        <f t="shared" si="7"/>
        <v>74802.880000000005</v>
      </c>
      <c r="W23" s="30" t="s">
        <v>35</v>
      </c>
      <c r="X23" s="31" t="s">
        <v>36</v>
      </c>
      <c r="Y23" s="1"/>
      <c r="Z23" s="1"/>
      <c r="AA23" s="1"/>
      <c r="AB23" s="1"/>
      <c r="AC23" s="5"/>
    </row>
    <row r="24" spans="1:29" ht="70.5" customHeight="1" x14ac:dyDescent="0.25">
      <c r="A24" s="18">
        <v>9</v>
      </c>
      <c r="B24" s="19" t="s">
        <v>59</v>
      </c>
      <c r="C24" s="41" t="s">
        <v>60</v>
      </c>
      <c r="D24" s="85" t="s">
        <v>61</v>
      </c>
      <c r="E24" s="22" t="s">
        <v>34</v>
      </c>
      <c r="F24" s="23">
        <v>45962</v>
      </c>
      <c r="G24" s="23">
        <v>46143</v>
      </c>
      <c r="H24" s="24">
        <v>46000</v>
      </c>
      <c r="I24" s="25">
        <v>1289.46</v>
      </c>
      <c r="J24" s="26">
        <v>25</v>
      </c>
      <c r="K24" s="34">
        <v>100</v>
      </c>
      <c r="L24" s="28">
        <v>0</v>
      </c>
      <c r="M24" s="29">
        <f t="shared" si="0"/>
        <v>1320.2</v>
      </c>
      <c r="N24" s="26">
        <f t="shared" si="1"/>
        <v>3265.9999999999995</v>
      </c>
      <c r="O24" s="26">
        <v>552</v>
      </c>
      <c r="P24" s="26">
        <f t="shared" si="2"/>
        <v>1398.4</v>
      </c>
      <c r="Q24" s="25">
        <f t="shared" si="3"/>
        <v>3261.4</v>
      </c>
      <c r="R24" s="26">
        <v>0</v>
      </c>
      <c r="S24" s="29">
        <f t="shared" si="4"/>
        <v>2718.6000000000004</v>
      </c>
      <c r="T24" s="26">
        <f t="shared" si="5"/>
        <v>4133.0599999999995</v>
      </c>
      <c r="U24" s="26">
        <f t="shared" si="6"/>
        <v>7079.4</v>
      </c>
      <c r="V24" s="26">
        <f t="shared" si="7"/>
        <v>41866.94</v>
      </c>
      <c r="W24" s="30" t="s">
        <v>35</v>
      </c>
      <c r="X24" s="30" t="s">
        <v>36</v>
      </c>
      <c r="Y24" s="1"/>
      <c r="Z24" s="1"/>
      <c r="AA24" s="1"/>
      <c r="AB24" s="1"/>
      <c r="AC24" s="5"/>
    </row>
    <row r="25" spans="1:29" ht="66.75" customHeight="1" x14ac:dyDescent="0.25">
      <c r="A25" s="18">
        <v>10</v>
      </c>
      <c r="B25" s="19" t="s">
        <v>62</v>
      </c>
      <c r="C25" s="41" t="s">
        <v>63</v>
      </c>
      <c r="D25" s="19" t="s">
        <v>64</v>
      </c>
      <c r="E25" s="22" t="s">
        <v>34</v>
      </c>
      <c r="F25" s="23">
        <v>45992</v>
      </c>
      <c r="G25" s="23">
        <v>46174</v>
      </c>
      <c r="H25" s="24">
        <v>90000</v>
      </c>
      <c r="I25" s="25">
        <v>9753.1200000000008</v>
      </c>
      <c r="J25" s="26">
        <v>25</v>
      </c>
      <c r="K25" s="34">
        <v>100</v>
      </c>
      <c r="L25" s="28">
        <v>3971.46</v>
      </c>
      <c r="M25" s="29">
        <f t="shared" si="0"/>
        <v>2583</v>
      </c>
      <c r="N25" s="26">
        <f t="shared" si="1"/>
        <v>6389.9999999999991</v>
      </c>
      <c r="O25" s="26">
        <v>1080</v>
      </c>
      <c r="P25" s="26">
        <f t="shared" si="2"/>
        <v>2736</v>
      </c>
      <c r="Q25" s="25">
        <f t="shared" si="3"/>
        <v>6381</v>
      </c>
      <c r="R25" s="26">
        <v>0</v>
      </c>
      <c r="S25" s="29">
        <f t="shared" si="4"/>
        <v>5319</v>
      </c>
      <c r="T25" s="26">
        <f t="shared" si="5"/>
        <v>19168.580000000002</v>
      </c>
      <c r="U25" s="26">
        <f t="shared" si="6"/>
        <v>13851</v>
      </c>
      <c r="V25" s="26">
        <f t="shared" si="7"/>
        <v>70831.42</v>
      </c>
      <c r="W25" s="30" t="s">
        <v>35</v>
      </c>
      <c r="X25" s="31" t="s">
        <v>36</v>
      </c>
      <c r="Y25" s="1"/>
      <c r="Z25" s="1"/>
      <c r="AA25" s="1"/>
      <c r="AB25" s="1"/>
      <c r="AC25" s="5"/>
    </row>
    <row r="26" spans="1:29" ht="77.25" customHeight="1" x14ac:dyDescent="0.25">
      <c r="A26" s="18">
        <v>11</v>
      </c>
      <c r="B26" s="19" t="s">
        <v>65</v>
      </c>
      <c r="C26" s="41" t="s">
        <v>66</v>
      </c>
      <c r="D26" s="19" t="s">
        <v>67</v>
      </c>
      <c r="E26" s="22" t="s">
        <v>34</v>
      </c>
      <c r="F26" s="23">
        <v>45962</v>
      </c>
      <c r="G26" s="23">
        <v>46143</v>
      </c>
      <c r="H26" s="24">
        <v>90000</v>
      </c>
      <c r="I26" s="25">
        <v>9753.1200000000008</v>
      </c>
      <c r="J26" s="26">
        <v>25</v>
      </c>
      <c r="K26" s="34">
        <v>100</v>
      </c>
      <c r="L26" s="28">
        <v>0</v>
      </c>
      <c r="M26" s="29">
        <f t="shared" si="0"/>
        <v>2583</v>
      </c>
      <c r="N26" s="26">
        <f t="shared" si="1"/>
        <v>6389.9999999999991</v>
      </c>
      <c r="O26" s="26">
        <v>1080</v>
      </c>
      <c r="P26" s="26">
        <f t="shared" si="2"/>
        <v>2736</v>
      </c>
      <c r="Q26" s="25">
        <f t="shared" si="3"/>
        <v>6381</v>
      </c>
      <c r="R26" s="26">
        <v>0</v>
      </c>
      <c r="S26" s="29">
        <f t="shared" si="4"/>
        <v>5319</v>
      </c>
      <c r="T26" s="26">
        <f t="shared" si="5"/>
        <v>15197.12</v>
      </c>
      <c r="U26" s="26">
        <f t="shared" si="6"/>
        <v>13851</v>
      </c>
      <c r="V26" s="26">
        <f t="shared" si="7"/>
        <v>74802.880000000005</v>
      </c>
      <c r="W26" s="30" t="s">
        <v>52</v>
      </c>
      <c r="X26" s="31" t="s">
        <v>36</v>
      </c>
      <c r="Y26" s="1"/>
      <c r="Z26" s="1"/>
      <c r="AA26" s="1"/>
      <c r="AB26" s="1"/>
      <c r="AC26" s="5"/>
    </row>
    <row r="27" spans="1:29" ht="69" customHeight="1" x14ac:dyDescent="0.25">
      <c r="A27" s="18">
        <v>12</v>
      </c>
      <c r="B27" s="19" t="s">
        <v>68</v>
      </c>
      <c r="C27" s="80" t="s">
        <v>69</v>
      </c>
      <c r="D27" s="19" t="s">
        <v>70</v>
      </c>
      <c r="E27" s="22" t="s">
        <v>34</v>
      </c>
      <c r="F27" s="23">
        <v>45962</v>
      </c>
      <c r="G27" s="23">
        <v>46143</v>
      </c>
      <c r="H27" s="42">
        <v>120000</v>
      </c>
      <c r="I27" s="25">
        <v>16809.87</v>
      </c>
      <c r="J27" s="43">
        <v>25</v>
      </c>
      <c r="K27" s="27">
        <v>100</v>
      </c>
      <c r="L27" s="28">
        <v>0</v>
      </c>
      <c r="M27" s="29">
        <f t="shared" si="0"/>
        <v>3444</v>
      </c>
      <c r="N27" s="26">
        <f t="shared" si="1"/>
        <v>8520</v>
      </c>
      <c r="O27" s="43">
        <v>1114.7</v>
      </c>
      <c r="P27" s="26">
        <f t="shared" si="2"/>
        <v>3648</v>
      </c>
      <c r="Q27" s="25">
        <f t="shared" si="3"/>
        <v>8508</v>
      </c>
      <c r="R27" s="43">
        <v>0</v>
      </c>
      <c r="S27" s="29">
        <f t="shared" si="4"/>
        <v>7092</v>
      </c>
      <c r="T27" s="26">
        <f t="shared" si="5"/>
        <v>24026.87</v>
      </c>
      <c r="U27" s="26">
        <f t="shared" si="6"/>
        <v>18142.7</v>
      </c>
      <c r="V27" s="26">
        <f t="shared" si="7"/>
        <v>95973.13</v>
      </c>
      <c r="W27" s="30" t="s">
        <v>35</v>
      </c>
      <c r="X27" s="44" t="s">
        <v>36</v>
      </c>
      <c r="Y27" s="1"/>
      <c r="Z27" s="1"/>
      <c r="AA27" s="1"/>
      <c r="AB27" s="1"/>
      <c r="AC27" s="5"/>
    </row>
    <row r="28" spans="1:29" ht="74.25" customHeight="1" x14ac:dyDescent="0.25">
      <c r="A28" s="18">
        <v>13</v>
      </c>
      <c r="B28" s="19" t="s">
        <v>71</v>
      </c>
      <c r="C28" s="64" t="s">
        <v>72</v>
      </c>
      <c r="D28" s="54" t="s">
        <v>73</v>
      </c>
      <c r="E28" s="22" t="s">
        <v>34</v>
      </c>
      <c r="F28" s="23">
        <v>46054</v>
      </c>
      <c r="G28" s="23">
        <v>46235</v>
      </c>
      <c r="H28" s="24">
        <v>50000</v>
      </c>
      <c r="I28" s="25">
        <v>1854</v>
      </c>
      <c r="J28" s="26">
        <v>25</v>
      </c>
      <c r="K28" s="27">
        <v>100</v>
      </c>
      <c r="L28" s="28">
        <v>0</v>
      </c>
      <c r="M28" s="29">
        <f t="shared" si="0"/>
        <v>1435</v>
      </c>
      <c r="N28" s="26">
        <v>3549.9999999999995</v>
      </c>
      <c r="O28" s="26">
        <f>H28*1.2%</f>
        <v>600</v>
      </c>
      <c r="P28" s="26">
        <f t="shared" si="2"/>
        <v>1520</v>
      </c>
      <c r="Q28" s="25">
        <f t="shared" si="3"/>
        <v>3545.0000000000005</v>
      </c>
      <c r="R28" s="26">
        <v>0</v>
      </c>
      <c r="S28" s="29">
        <f t="shared" si="4"/>
        <v>2955</v>
      </c>
      <c r="T28" s="26">
        <f t="shared" si="5"/>
        <v>4934</v>
      </c>
      <c r="U28" s="40">
        <f t="shared" si="6"/>
        <v>7695</v>
      </c>
      <c r="V28" s="40">
        <f t="shared" si="7"/>
        <v>45066</v>
      </c>
      <c r="W28" s="45" t="s">
        <v>35</v>
      </c>
      <c r="X28" s="46" t="s">
        <v>36</v>
      </c>
      <c r="Y28" s="1"/>
      <c r="Z28" s="1"/>
      <c r="AA28" s="1"/>
      <c r="AB28" s="1"/>
      <c r="AC28" s="5"/>
    </row>
    <row r="29" spans="1:29" ht="98.25" customHeight="1" x14ac:dyDescent="0.25">
      <c r="A29" s="18">
        <v>14</v>
      </c>
      <c r="B29" s="19" t="s">
        <v>74</v>
      </c>
      <c r="C29" s="41" t="s">
        <v>75</v>
      </c>
      <c r="D29" s="19" t="s">
        <v>76</v>
      </c>
      <c r="E29" s="22" t="s">
        <v>34</v>
      </c>
      <c r="F29" s="23">
        <v>45992</v>
      </c>
      <c r="G29" s="23">
        <v>46174</v>
      </c>
      <c r="H29" s="24">
        <v>75000</v>
      </c>
      <c r="I29" s="25">
        <v>6309.38</v>
      </c>
      <c r="J29" s="26">
        <v>25</v>
      </c>
      <c r="K29" s="34">
        <v>100</v>
      </c>
      <c r="L29" s="28">
        <v>1300</v>
      </c>
      <c r="M29" s="29">
        <f t="shared" si="0"/>
        <v>2152.5</v>
      </c>
      <c r="N29" s="26">
        <f t="shared" ref="N29:N52" si="8">H29*7.1%</f>
        <v>5324.9999999999991</v>
      </c>
      <c r="O29" s="26">
        <v>900</v>
      </c>
      <c r="P29" s="26">
        <f t="shared" si="2"/>
        <v>2280</v>
      </c>
      <c r="Q29" s="25">
        <f t="shared" si="3"/>
        <v>5317.5</v>
      </c>
      <c r="R29" s="26">
        <v>0</v>
      </c>
      <c r="S29" s="29">
        <f t="shared" si="4"/>
        <v>4432.5</v>
      </c>
      <c r="T29" s="26">
        <f t="shared" si="5"/>
        <v>12166.880000000001</v>
      </c>
      <c r="U29" s="47">
        <f t="shared" si="6"/>
        <v>11542.5</v>
      </c>
      <c r="V29" s="47">
        <f t="shared" si="7"/>
        <v>62833.119999999995</v>
      </c>
      <c r="W29" s="48" t="s">
        <v>52</v>
      </c>
      <c r="X29" s="49" t="s">
        <v>36</v>
      </c>
      <c r="Y29" s="1"/>
      <c r="Z29" s="1"/>
      <c r="AA29" s="1"/>
      <c r="AB29" s="1"/>
      <c r="AC29" s="5"/>
    </row>
    <row r="30" spans="1:29" ht="73.5" customHeight="1" x14ac:dyDescent="0.25">
      <c r="A30" s="18">
        <v>15</v>
      </c>
      <c r="B30" s="19" t="s">
        <v>77</v>
      </c>
      <c r="C30" s="81" t="s">
        <v>44</v>
      </c>
      <c r="D30" s="85" t="s">
        <v>78</v>
      </c>
      <c r="E30" s="22" t="s">
        <v>34</v>
      </c>
      <c r="F30" s="23">
        <v>46054</v>
      </c>
      <c r="G30" s="23">
        <v>46235</v>
      </c>
      <c r="H30" s="24">
        <v>30000</v>
      </c>
      <c r="I30" s="25">
        <v>0</v>
      </c>
      <c r="J30" s="26">
        <v>25</v>
      </c>
      <c r="K30" s="34">
        <v>100</v>
      </c>
      <c r="L30" s="28">
        <v>800</v>
      </c>
      <c r="M30" s="29">
        <f t="shared" si="0"/>
        <v>861</v>
      </c>
      <c r="N30" s="26">
        <f t="shared" si="8"/>
        <v>2130</v>
      </c>
      <c r="O30" s="26">
        <v>360</v>
      </c>
      <c r="P30" s="26">
        <f t="shared" si="2"/>
        <v>912</v>
      </c>
      <c r="Q30" s="25">
        <f t="shared" si="3"/>
        <v>2127</v>
      </c>
      <c r="R30" s="26">
        <v>0</v>
      </c>
      <c r="S30" s="29">
        <f t="shared" si="4"/>
        <v>1773</v>
      </c>
      <c r="T30" s="26">
        <f t="shared" si="5"/>
        <v>2698</v>
      </c>
      <c r="U30" s="33">
        <f t="shared" si="6"/>
        <v>4617</v>
      </c>
      <c r="V30" s="33">
        <f t="shared" si="7"/>
        <v>27302</v>
      </c>
      <c r="W30" s="35" t="s">
        <v>52</v>
      </c>
      <c r="X30" s="44" t="s">
        <v>36</v>
      </c>
      <c r="Y30" s="1"/>
      <c r="Z30" s="1"/>
      <c r="AA30" s="1"/>
      <c r="AB30" s="1"/>
      <c r="AC30" s="5"/>
    </row>
    <row r="31" spans="1:29" ht="81" customHeight="1" x14ac:dyDescent="0.25">
      <c r="A31" s="18">
        <v>16</v>
      </c>
      <c r="B31" s="50" t="s">
        <v>79</v>
      </c>
      <c r="C31" s="36" t="s">
        <v>80</v>
      </c>
      <c r="D31" s="87" t="s">
        <v>81</v>
      </c>
      <c r="E31" s="22" t="s">
        <v>34</v>
      </c>
      <c r="F31" s="23">
        <v>45992</v>
      </c>
      <c r="G31" s="23">
        <v>46174</v>
      </c>
      <c r="H31" s="38">
        <v>50000</v>
      </c>
      <c r="I31" s="25">
        <v>1854</v>
      </c>
      <c r="J31" s="26">
        <v>25</v>
      </c>
      <c r="K31" s="27">
        <v>100</v>
      </c>
      <c r="L31" s="28">
        <v>0</v>
      </c>
      <c r="M31" s="29">
        <f t="shared" si="0"/>
        <v>1435</v>
      </c>
      <c r="N31" s="26">
        <f t="shared" si="8"/>
        <v>3549.9999999999995</v>
      </c>
      <c r="O31" s="26">
        <f>H31*1.2%</f>
        <v>600</v>
      </c>
      <c r="P31" s="26">
        <f t="shared" si="2"/>
        <v>1520</v>
      </c>
      <c r="Q31" s="25">
        <f t="shared" si="3"/>
        <v>3545.0000000000005</v>
      </c>
      <c r="R31" s="26">
        <v>0</v>
      </c>
      <c r="S31" s="29">
        <f t="shared" si="4"/>
        <v>2955</v>
      </c>
      <c r="T31" s="26">
        <f t="shared" si="5"/>
        <v>4934</v>
      </c>
      <c r="U31" s="40">
        <f t="shared" si="6"/>
        <v>7695</v>
      </c>
      <c r="V31" s="40">
        <f t="shared" si="7"/>
        <v>45066</v>
      </c>
      <c r="W31" s="45" t="s">
        <v>52</v>
      </c>
      <c r="X31" s="46" t="s">
        <v>36</v>
      </c>
      <c r="Y31" s="1"/>
      <c r="Z31" s="1"/>
      <c r="AA31" s="1"/>
      <c r="AB31" s="1"/>
      <c r="AC31" s="5"/>
    </row>
    <row r="32" spans="1:29" ht="73.5" customHeight="1" x14ac:dyDescent="0.25">
      <c r="A32" s="18">
        <v>17</v>
      </c>
      <c r="B32" s="50" t="s">
        <v>82</v>
      </c>
      <c r="C32" s="36" t="s">
        <v>41</v>
      </c>
      <c r="D32" s="86" t="s">
        <v>70</v>
      </c>
      <c r="E32" s="22" t="s">
        <v>34</v>
      </c>
      <c r="F32" s="23">
        <v>45962</v>
      </c>
      <c r="G32" s="23">
        <v>46143</v>
      </c>
      <c r="H32" s="38">
        <v>46000</v>
      </c>
      <c r="I32" s="25">
        <v>1289.46</v>
      </c>
      <c r="J32" s="26">
        <v>25</v>
      </c>
      <c r="K32" s="27">
        <v>100</v>
      </c>
      <c r="L32" s="28">
        <v>0</v>
      </c>
      <c r="M32" s="29">
        <f t="shared" si="0"/>
        <v>1320.2</v>
      </c>
      <c r="N32" s="26">
        <f t="shared" si="8"/>
        <v>3265.9999999999995</v>
      </c>
      <c r="O32" s="26">
        <f>H32*1.2%</f>
        <v>552</v>
      </c>
      <c r="P32" s="26">
        <f t="shared" si="2"/>
        <v>1398.4</v>
      </c>
      <c r="Q32" s="25">
        <v>3261.4</v>
      </c>
      <c r="R32" s="26">
        <v>0</v>
      </c>
      <c r="S32" s="29">
        <f t="shared" si="4"/>
        <v>2718.6000000000004</v>
      </c>
      <c r="T32" s="26">
        <f t="shared" si="5"/>
        <v>4133.0599999999995</v>
      </c>
      <c r="U32" s="47">
        <f t="shared" si="6"/>
        <v>7079.4</v>
      </c>
      <c r="V32" s="47">
        <f t="shared" si="7"/>
        <v>41866.94</v>
      </c>
      <c r="W32" s="48" t="s">
        <v>35</v>
      </c>
      <c r="X32" s="48" t="s">
        <v>36</v>
      </c>
      <c r="Y32" s="1"/>
      <c r="Z32" s="1"/>
      <c r="AA32" s="1"/>
      <c r="AB32" s="1"/>
      <c r="AC32" s="5"/>
    </row>
    <row r="33" spans="1:29" ht="81" customHeight="1" x14ac:dyDescent="0.25">
      <c r="A33" s="18">
        <v>18</v>
      </c>
      <c r="B33" s="50" t="s">
        <v>83</v>
      </c>
      <c r="C33" s="36" t="s">
        <v>54</v>
      </c>
      <c r="D33" s="86" t="s">
        <v>84</v>
      </c>
      <c r="E33" s="22" t="s">
        <v>34</v>
      </c>
      <c r="F33" s="23">
        <v>45901</v>
      </c>
      <c r="G33" s="23">
        <v>46082</v>
      </c>
      <c r="H33" s="38">
        <v>41000</v>
      </c>
      <c r="I33" s="25">
        <v>583.79</v>
      </c>
      <c r="J33" s="26">
        <v>25</v>
      </c>
      <c r="K33" s="27">
        <v>100</v>
      </c>
      <c r="L33" s="28">
        <v>1000</v>
      </c>
      <c r="M33" s="29">
        <f t="shared" si="0"/>
        <v>1176.7</v>
      </c>
      <c r="N33" s="26">
        <f t="shared" si="8"/>
        <v>2910.9999999999995</v>
      </c>
      <c r="O33" s="26">
        <f>H33*1.2%</f>
        <v>492</v>
      </c>
      <c r="P33" s="26">
        <f t="shared" si="2"/>
        <v>1246.4000000000001</v>
      </c>
      <c r="Q33" s="25">
        <f t="shared" ref="Q33:Q49" si="9">H33*7.09%</f>
        <v>2906.9</v>
      </c>
      <c r="R33" s="26">
        <v>0</v>
      </c>
      <c r="S33" s="29">
        <f t="shared" si="4"/>
        <v>2423.1000000000004</v>
      </c>
      <c r="T33" s="26">
        <f t="shared" si="5"/>
        <v>4131.8900000000003</v>
      </c>
      <c r="U33" s="26">
        <f t="shared" si="6"/>
        <v>6309.9</v>
      </c>
      <c r="V33" s="26">
        <f t="shared" si="7"/>
        <v>36868.11</v>
      </c>
      <c r="W33" s="30" t="s">
        <v>35</v>
      </c>
      <c r="X33" s="31" t="s">
        <v>36</v>
      </c>
      <c r="Y33" s="1"/>
      <c r="Z33" s="1"/>
      <c r="AA33" s="1"/>
      <c r="AB33" s="1"/>
      <c r="AC33" s="5"/>
    </row>
    <row r="34" spans="1:29" ht="73.5" customHeight="1" x14ac:dyDescent="0.25">
      <c r="A34" s="18">
        <v>19</v>
      </c>
      <c r="B34" s="50" t="s">
        <v>85</v>
      </c>
      <c r="C34" s="36" t="s">
        <v>86</v>
      </c>
      <c r="D34" s="86" t="s">
        <v>87</v>
      </c>
      <c r="E34" s="22" t="s">
        <v>34</v>
      </c>
      <c r="F34" s="23">
        <v>45962</v>
      </c>
      <c r="G34" s="23">
        <v>46143</v>
      </c>
      <c r="H34" s="38">
        <v>40000</v>
      </c>
      <c r="I34" s="25">
        <v>442.65</v>
      </c>
      <c r="J34" s="26">
        <v>25</v>
      </c>
      <c r="K34" s="27">
        <v>100</v>
      </c>
      <c r="L34" s="28">
        <v>0</v>
      </c>
      <c r="M34" s="29">
        <f t="shared" si="0"/>
        <v>1148</v>
      </c>
      <c r="N34" s="26">
        <f t="shared" si="8"/>
        <v>2839.9999999999995</v>
      </c>
      <c r="O34" s="26">
        <f>H34*1.2%</f>
        <v>480</v>
      </c>
      <c r="P34" s="26">
        <f t="shared" si="2"/>
        <v>1216</v>
      </c>
      <c r="Q34" s="25">
        <f t="shared" si="9"/>
        <v>2836</v>
      </c>
      <c r="R34" s="26">
        <v>0</v>
      </c>
      <c r="S34" s="29">
        <f t="shared" si="4"/>
        <v>2364</v>
      </c>
      <c r="T34" s="26">
        <f t="shared" si="5"/>
        <v>2931.65</v>
      </c>
      <c r="U34" s="26">
        <f t="shared" si="6"/>
        <v>6156</v>
      </c>
      <c r="V34" s="26">
        <f t="shared" si="7"/>
        <v>37068.35</v>
      </c>
      <c r="W34" s="30" t="s">
        <v>35</v>
      </c>
      <c r="X34" s="31" t="s">
        <v>36</v>
      </c>
      <c r="Y34" s="1"/>
      <c r="Z34" s="1"/>
      <c r="AA34" s="1"/>
      <c r="AB34" s="1"/>
      <c r="AC34" s="5"/>
    </row>
    <row r="35" spans="1:29" ht="82.5" customHeight="1" x14ac:dyDescent="0.25">
      <c r="A35" s="18">
        <v>20</v>
      </c>
      <c r="B35" s="19" t="s">
        <v>88</v>
      </c>
      <c r="C35" s="41" t="s">
        <v>89</v>
      </c>
      <c r="D35" s="85" t="s">
        <v>90</v>
      </c>
      <c r="E35" s="22" t="s">
        <v>34</v>
      </c>
      <c r="F35" s="23">
        <v>46082</v>
      </c>
      <c r="G35" s="23">
        <v>46266</v>
      </c>
      <c r="H35" s="24">
        <v>60000</v>
      </c>
      <c r="I35" s="25">
        <v>3486.68</v>
      </c>
      <c r="J35" s="26">
        <v>25</v>
      </c>
      <c r="K35" s="27">
        <v>100</v>
      </c>
      <c r="L35" s="28">
        <v>0</v>
      </c>
      <c r="M35" s="29">
        <f t="shared" si="0"/>
        <v>1722</v>
      </c>
      <c r="N35" s="26">
        <f t="shared" si="8"/>
        <v>4260</v>
      </c>
      <c r="O35" s="26">
        <v>720</v>
      </c>
      <c r="P35" s="26">
        <f t="shared" si="2"/>
        <v>1824</v>
      </c>
      <c r="Q35" s="25">
        <f t="shared" si="9"/>
        <v>4254</v>
      </c>
      <c r="R35" s="26">
        <v>0</v>
      </c>
      <c r="S35" s="29">
        <f t="shared" si="4"/>
        <v>3546</v>
      </c>
      <c r="T35" s="26">
        <f t="shared" si="5"/>
        <v>7157.68</v>
      </c>
      <c r="U35" s="33">
        <f t="shared" si="6"/>
        <v>9234</v>
      </c>
      <c r="V35" s="33">
        <f t="shared" si="7"/>
        <v>52842.32</v>
      </c>
      <c r="W35" s="35" t="s">
        <v>35</v>
      </c>
      <c r="X35" s="44" t="s">
        <v>36</v>
      </c>
      <c r="Y35" s="1"/>
      <c r="Z35" s="1"/>
      <c r="AA35" s="1"/>
      <c r="AB35" s="1"/>
      <c r="AC35" s="5"/>
    </row>
    <row r="36" spans="1:29" ht="80.25" customHeight="1" x14ac:dyDescent="0.25">
      <c r="A36" s="18">
        <v>21</v>
      </c>
      <c r="B36" s="19" t="s">
        <v>91</v>
      </c>
      <c r="C36" s="82" t="s">
        <v>92</v>
      </c>
      <c r="D36" s="19" t="s">
        <v>93</v>
      </c>
      <c r="E36" s="22" t="s">
        <v>34</v>
      </c>
      <c r="F36" s="23">
        <v>45992</v>
      </c>
      <c r="G36" s="23">
        <v>46174</v>
      </c>
      <c r="H36" s="51">
        <v>65000</v>
      </c>
      <c r="I36" s="25">
        <v>4427.58</v>
      </c>
      <c r="J36" s="33">
        <v>25</v>
      </c>
      <c r="K36" s="34">
        <v>100</v>
      </c>
      <c r="L36" s="28">
        <v>0</v>
      </c>
      <c r="M36" s="29">
        <f t="shared" si="0"/>
        <v>1865.5</v>
      </c>
      <c r="N36" s="26">
        <f t="shared" si="8"/>
        <v>4615</v>
      </c>
      <c r="O36" s="26">
        <v>780</v>
      </c>
      <c r="P36" s="26">
        <f t="shared" si="2"/>
        <v>1976</v>
      </c>
      <c r="Q36" s="25">
        <f t="shared" si="9"/>
        <v>4608.5</v>
      </c>
      <c r="R36" s="33">
        <v>0</v>
      </c>
      <c r="S36" s="29">
        <f t="shared" si="4"/>
        <v>3841.5</v>
      </c>
      <c r="T36" s="26">
        <f t="shared" si="5"/>
        <v>8394.08</v>
      </c>
      <c r="U36" s="26">
        <f t="shared" si="6"/>
        <v>10003.5</v>
      </c>
      <c r="V36" s="26">
        <f t="shared" si="7"/>
        <v>56605.919999999998</v>
      </c>
      <c r="W36" s="35" t="s">
        <v>52</v>
      </c>
      <c r="X36" s="44" t="s">
        <v>36</v>
      </c>
      <c r="Y36" s="1"/>
      <c r="Z36" s="1"/>
      <c r="AA36" s="1"/>
      <c r="AB36" s="1"/>
      <c r="AC36" s="5"/>
    </row>
    <row r="37" spans="1:29" ht="74.25" customHeight="1" x14ac:dyDescent="0.25">
      <c r="A37" s="18">
        <v>22</v>
      </c>
      <c r="B37" s="19" t="s">
        <v>94</v>
      </c>
      <c r="C37" s="41" t="s">
        <v>95</v>
      </c>
      <c r="D37" s="19" t="s">
        <v>96</v>
      </c>
      <c r="E37" s="22" t="s">
        <v>34</v>
      </c>
      <c r="F37" s="23">
        <v>45992</v>
      </c>
      <c r="G37" s="23">
        <v>46174</v>
      </c>
      <c r="H37" s="38">
        <v>50000</v>
      </c>
      <c r="I37" s="25">
        <v>1566.03</v>
      </c>
      <c r="J37" s="26">
        <v>25</v>
      </c>
      <c r="K37" s="27">
        <v>100</v>
      </c>
      <c r="L37" s="28">
        <v>2861.49</v>
      </c>
      <c r="M37" s="29">
        <f t="shared" si="0"/>
        <v>1435</v>
      </c>
      <c r="N37" s="29">
        <f t="shared" si="8"/>
        <v>3549.9999999999995</v>
      </c>
      <c r="O37" s="26">
        <f>H37*1.2%</f>
        <v>600</v>
      </c>
      <c r="P37" s="26">
        <f t="shared" si="2"/>
        <v>1520</v>
      </c>
      <c r="Q37" s="25">
        <f t="shared" si="9"/>
        <v>3545.0000000000005</v>
      </c>
      <c r="R37" s="26">
        <v>1919.78</v>
      </c>
      <c r="S37" s="29">
        <f t="shared" si="4"/>
        <v>2955</v>
      </c>
      <c r="T37" s="26">
        <f t="shared" si="5"/>
        <v>9427.2999999999993</v>
      </c>
      <c r="U37" s="40">
        <f t="shared" si="6"/>
        <v>7695</v>
      </c>
      <c r="V37" s="40">
        <f t="shared" si="7"/>
        <v>40572.699999999997</v>
      </c>
      <c r="W37" s="45" t="s">
        <v>52</v>
      </c>
      <c r="X37" s="46" t="s">
        <v>36</v>
      </c>
      <c r="Y37" s="1"/>
      <c r="Z37" s="1"/>
      <c r="AA37" s="1"/>
      <c r="AB37" s="1"/>
      <c r="AC37" s="5"/>
    </row>
    <row r="38" spans="1:29" ht="73.5" customHeight="1" x14ac:dyDescent="0.25">
      <c r="A38" s="18">
        <v>23</v>
      </c>
      <c r="B38" s="50" t="s">
        <v>97</v>
      </c>
      <c r="C38" s="36" t="s">
        <v>38</v>
      </c>
      <c r="D38" s="85" t="s">
        <v>39</v>
      </c>
      <c r="E38" s="22" t="s">
        <v>34</v>
      </c>
      <c r="F38" s="23">
        <v>46054</v>
      </c>
      <c r="G38" s="23">
        <v>46235</v>
      </c>
      <c r="H38" s="38">
        <v>46000</v>
      </c>
      <c r="I38" s="25">
        <v>1289.46</v>
      </c>
      <c r="J38" s="26">
        <v>25</v>
      </c>
      <c r="K38" s="27">
        <v>100</v>
      </c>
      <c r="L38" s="28">
        <v>2000</v>
      </c>
      <c r="M38" s="29">
        <f t="shared" si="0"/>
        <v>1320.2</v>
      </c>
      <c r="N38" s="26">
        <f t="shared" si="8"/>
        <v>3265.9999999999995</v>
      </c>
      <c r="O38" s="26">
        <f>H38*1.2%</f>
        <v>552</v>
      </c>
      <c r="P38" s="26">
        <f t="shared" si="2"/>
        <v>1398.4</v>
      </c>
      <c r="Q38" s="25">
        <f t="shared" si="9"/>
        <v>3261.4</v>
      </c>
      <c r="R38" s="26">
        <v>0</v>
      </c>
      <c r="S38" s="29">
        <f t="shared" si="4"/>
        <v>2718.6000000000004</v>
      </c>
      <c r="T38" s="26">
        <f t="shared" si="5"/>
        <v>6133.0599999999995</v>
      </c>
      <c r="U38" s="47">
        <f t="shared" si="6"/>
        <v>7079.4</v>
      </c>
      <c r="V38" s="47">
        <f t="shared" si="7"/>
        <v>39866.94</v>
      </c>
      <c r="W38" s="48" t="s">
        <v>35</v>
      </c>
      <c r="X38" s="48" t="s">
        <v>36</v>
      </c>
      <c r="Y38" s="1"/>
      <c r="Z38" s="1"/>
      <c r="AA38" s="1"/>
      <c r="AB38" s="1"/>
      <c r="AC38" s="5"/>
    </row>
    <row r="39" spans="1:29" ht="87.75" customHeight="1" x14ac:dyDescent="0.25">
      <c r="A39" s="18">
        <v>24</v>
      </c>
      <c r="B39" s="19" t="s">
        <v>98</v>
      </c>
      <c r="C39" s="41" t="s">
        <v>99</v>
      </c>
      <c r="D39" s="19" t="s">
        <v>100</v>
      </c>
      <c r="E39" s="22" t="s">
        <v>34</v>
      </c>
      <c r="F39" s="23">
        <v>45992</v>
      </c>
      <c r="G39" s="23">
        <v>46174</v>
      </c>
      <c r="H39" s="24">
        <v>46000</v>
      </c>
      <c r="I39" s="25">
        <v>1289.46</v>
      </c>
      <c r="J39" s="26">
        <v>25</v>
      </c>
      <c r="K39" s="27">
        <v>100</v>
      </c>
      <c r="L39" s="28">
        <v>11587.46</v>
      </c>
      <c r="M39" s="29">
        <f t="shared" si="0"/>
        <v>1320.2</v>
      </c>
      <c r="N39" s="26">
        <f t="shared" si="8"/>
        <v>3265.9999999999995</v>
      </c>
      <c r="O39" s="26">
        <f>H39*1.2%</f>
        <v>552</v>
      </c>
      <c r="P39" s="26">
        <f t="shared" si="2"/>
        <v>1398.4</v>
      </c>
      <c r="Q39" s="25">
        <f t="shared" si="9"/>
        <v>3261.4</v>
      </c>
      <c r="R39" s="26">
        <v>0</v>
      </c>
      <c r="S39" s="29">
        <f t="shared" si="4"/>
        <v>2718.6000000000004</v>
      </c>
      <c r="T39" s="26">
        <f t="shared" si="5"/>
        <v>15720.519999999999</v>
      </c>
      <c r="U39" s="26">
        <f t="shared" si="6"/>
        <v>7079.4</v>
      </c>
      <c r="V39" s="26">
        <f t="shared" si="7"/>
        <v>30279.480000000003</v>
      </c>
      <c r="W39" s="30" t="s">
        <v>52</v>
      </c>
      <c r="X39" s="35" t="s">
        <v>36</v>
      </c>
      <c r="Y39" s="1"/>
      <c r="Z39" s="1"/>
      <c r="AA39" s="1"/>
      <c r="AB39" s="1"/>
      <c r="AC39" s="5"/>
    </row>
    <row r="40" spans="1:29" ht="74.25" customHeight="1" x14ac:dyDescent="0.25">
      <c r="A40" s="18">
        <v>25</v>
      </c>
      <c r="B40" s="19" t="s">
        <v>101</v>
      </c>
      <c r="C40" s="41" t="s">
        <v>102</v>
      </c>
      <c r="D40" s="19" t="s">
        <v>96</v>
      </c>
      <c r="E40" s="22" t="s">
        <v>34</v>
      </c>
      <c r="F40" s="23">
        <v>45931</v>
      </c>
      <c r="G40" s="23">
        <v>46113</v>
      </c>
      <c r="H40" s="24">
        <v>75000</v>
      </c>
      <c r="I40" s="25">
        <v>6309.38</v>
      </c>
      <c r="J40" s="26">
        <v>25</v>
      </c>
      <c r="K40" s="27">
        <v>100</v>
      </c>
      <c r="L40" s="28">
        <v>10575.59</v>
      </c>
      <c r="M40" s="29">
        <f t="shared" si="0"/>
        <v>2152.5</v>
      </c>
      <c r="N40" s="26">
        <f t="shared" si="8"/>
        <v>5324.9999999999991</v>
      </c>
      <c r="O40" s="26">
        <v>900</v>
      </c>
      <c r="P40" s="26">
        <f t="shared" si="2"/>
        <v>2280</v>
      </c>
      <c r="Q40" s="25">
        <f t="shared" si="9"/>
        <v>5317.5</v>
      </c>
      <c r="R40" s="26">
        <v>0</v>
      </c>
      <c r="S40" s="29">
        <f t="shared" si="4"/>
        <v>4432.5</v>
      </c>
      <c r="T40" s="26">
        <f t="shared" si="5"/>
        <v>21442.47</v>
      </c>
      <c r="U40" s="26">
        <f t="shared" si="6"/>
        <v>11542.5</v>
      </c>
      <c r="V40" s="26">
        <f t="shared" si="7"/>
        <v>53557.53</v>
      </c>
      <c r="W40" s="30" t="s">
        <v>35</v>
      </c>
      <c r="X40" s="30" t="s">
        <v>36</v>
      </c>
      <c r="Y40" s="1"/>
      <c r="Z40" s="1"/>
      <c r="AA40" s="1"/>
      <c r="AB40" s="1"/>
      <c r="AC40" s="5"/>
    </row>
    <row r="41" spans="1:29" ht="75" customHeight="1" x14ac:dyDescent="0.25">
      <c r="A41" s="18">
        <v>26</v>
      </c>
      <c r="B41" s="19" t="s">
        <v>103</v>
      </c>
      <c r="C41" s="41" t="s">
        <v>104</v>
      </c>
      <c r="D41" s="19" t="s">
        <v>105</v>
      </c>
      <c r="E41" s="22" t="s">
        <v>34</v>
      </c>
      <c r="F41" s="23">
        <v>45931</v>
      </c>
      <c r="G41" s="23">
        <v>46113</v>
      </c>
      <c r="H41" s="24">
        <v>50000</v>
      </c>
      <c r="I41" s="25">
        <v>1854</v>
      </c>
      <c r="J41" s="26">
        <v>25</v>
      </c>
      <c r="K41" s="27">
        <v>100</v>
      </c>
      <c r="L41" s="28">
        <v>0</v>
      </c>
      <c r="M41" s="29">
        <f t="shared" si="0"/>
        <v>1435</v>
      </c>
      <c r="N41" s="26">
        <f t="shared" si="8"/>
        <v>3549.9999999999995</v>
      </c>
      <c r="O41" s="26">
        <f>H41*1.2%</f>
        <v>600</v>
      </c>
      <c r="P41" s="26">
        <f t="shared" si="2"/>
        <v>1520</v>
      </c>
      <c r="Q41" s="25">
        <f t="shared" si="9"/>
        <v>3545.0000000000005</v>
      </c>
      <c r="R41" s="26">
        <v>0</v>
      </c>
      <c r="S41" s="29">
        <f t="shared" si="4"/>
        <v>2955</v>
      </c>
      <c r="T41" s="26">
        <f t="shared" si="5"/>
        <v>4934</v>
      </c>
      <c r="U41" s="26">
        <f t="shared" si="6"/>
        <v>7695</v>
      </c>
      <c r="V41" s="26">
        <f t="shared" si="7"/>
        <v>45066</v>
      </c>
      <c r="W41" s="30" t="s">
        <v>52</v>
      </c>
      <c r="X41" s="31" t="s">
        <v>36</v>
      </c>
      <c r="Y41" s="1"/>
      <c r="Z41" s="1"/>
      <c r="AA41" s="1"/>
      <c r="AB41" s="1"/>
      <c r="AC41" s="5"/>
    </row>
    <row r="42" spans="1:29" ht="68.25" customHeight="1" x14ac:dyDescent="0.25">
      <c r="A42" s="18">
        <v>27</v>
      </c>
      <c r="B42" s="19" t="s">
        <v>106</v>
      </c>
      <c r="C42" s="41" t="s">
        <v>107</v>
      </c>
      <c r="D42" s="85" t="s">
        <v>90</v>
      </c>
      <c r="E42" s="22" t="s">
        <v>34</v>
      </c>
      <c r="F42" s="23">
        <v>45962</v>
      </c>
      <c r="G42" s="23">
        <v>46143</v>
      </c>
      <c r="H42" s="24">
        <v>60000</v>
      </c>
      <c r="I42" s="25">
        <v>3486.68</v>
      </c>
      <c r="J42" s="26">
        <v>25</v>
      </c>
      <c r="K42" s="27">
        <v>100</v>
      </c>
      <c r="L42" s="28">
        <v>0</v>
      </c>
      <c r="M42" s="29">
        <f t="shared" si="0"/>
        <v>1722</v>
      </c>
      <c r="N42" s="26">
        <f t="shared" si="8"/>
        <v>4260</v>
      </c>
      <c r="O42" s="26">
        <v>720</v>
      </c>
      <c r="P42" s="26">
        <f t="shared" si="2"/>
        <v>1824</v>
      </c>
      <c r="Q42" s="25">
        <f t="shared" si="9"/>
        <v>4254</v>
      </c>
      <c r="R42" s="26">
        <v>0</v>
      </c>
      <c r="S42" s="29">
        <f t="shared" si="4"/>
        <v>3546</v>
      </c>
      <c r="T42" s="26">
        <f t="shared" si="5"/>
        <v>7157.68</v>
      </c>
      <c r="U42" s="33">
        <f t="shared" si="6"/>
        <v>9234</v>
      </c>
      <c r="V42" s="33">
        <f t="shared" si="7"/>
        <v>52842.32</v>
      </c>
      <c r="W42" s="35" t="s">
        <v>35</v>
      </c>
      <c r="X42" s="44" t="s">
        <v>36</v>
      </c>
      <c r="Y42" s="1"/>
      <c r="Z42" s="1"/>
      <c r="AA42" s="1"/>
      <c r="AB42" s="1"/>
      <c r="AC42" s="5"/>
    </row>
    <row r="43" spans="1:29" s="5" customFormat="1" ht="75" customHeight="1" x14ac:dyDescent="0.25">
      <c r="A43" s="18">
        <v>28</v>
      </c>
      <c r="B43" s="19" t="s">
        <v>140</v>
      </c>
      <c r="C43" s="20" t="s">
        <v>141</v>
      </c>
      <c r="D43" s="21" t="s">
        <v>142</v>
      </c>
      <c r="E43" s="22" t="s">
        <v>34</v>
      </c>
      <c r="F43" s="23">
        <v>45931</v>
      </c>
      <c r="G43" s="23">
        <v>46113</v>
      </c>
      <c r="H43" s="42">
        <v>12000</v>
      </c>
      <c r="I43" s="25">
        <v>0</v>
      </c>
      <c r="J43" s="43">
        <v>25</v>
      </c>
      <c r="K43" s="27">
        <v>100</v>
      </c>
      <c r="L43" s="28">
        <v>0</v>
      </c>
      <c r="M43" s="29">
        <f t="shared" si="0"/>
        <v>344.4</v>
      </c>
      <c r="N43" s="26">
        <f t="shared" si="8"/>
        <v>851.99999999999989</v>
      </c>
      <c r="O43" s="43">
        <v>144</v>
      </c>
      <c r="P43" s="26">
        <f t="shared" si="2"/>
        <v>364.8</v>
      </c>
      <c r="Q43" s="25">
        <f t="shared" si="9"/>
        <v>850.80000000000007</v>
      </c>
      <c r="R43" s="43">
        <v>0</v>
      </c>
      <c r="S43" s="29">
        <f t="shared" si="4"/>
        <v>709.2</v>
      </c>
      <c r="T43" s="26">
        <f t="shared" si="5"/>
        <v>834.2</v>
      </c>
      <c r="U43" s="26">
        <f t="shared" si="6"/>
        <v>1846.8</v>
      </c>
      <c r="V43" s="26">
        <f t="shared" si="7"/>
        <v>11165.8</v>
      </c>
      <c r="W43" s="30" t="s">
        <v>52</v>
      </c>
      <c r="X43" s="44" t="s">
        <v>36</v>
      </c>
      <c r="Y43" s="1"/>
      <c r="Z43" s="1"/>
      <c r="AA43" s="1"/>
      <c r="AB43" s="1"/>
    </row>
    <row r="44" spans="1:29" s="78" customFormat="1" ht="75" customHeight="1" x14ac:dyDescent="0.25">
      <c r="A44" s="18">
        <v>29</v>
      </c>
      <c r="B44" s="19" t="s">
        <v>108</v>
      </c>
      <c r="C44" s="41" t="s">
        <v>89</v>
      </c>
      <c r="D44" s="85" t="s">
        <v>70</v>
      </c>
      <c r="E44" s="22" t="s">
        <v>34</v>
      </c>
      <c r="F44" s="23">
        <v>46023</v>
      </c>
      <c r="G44" s="23">
        <v>46204</v>
      </c>
      <c r="H44" s="24">
        <v>50000</v>
      </c>
      <c r="I44" s="25">
        <v>1854</v>
      </c>
      <c r="J44" s="26">
        <v>25</v>
      </c>
      <c r="K44" s="27">
        <v>100</v>
      </c>
      <c r="L44" s="28">
        <v>0</v>
      </c>
      <c r="M44" s="29">
        <f t="shared" si="0"/>
        <v>1435</v>
      </c>
      <c r="N44" s="26">
        <f t="shared" si="8"/>
        <v>3549.9999999999995</v>
      </c>
      <c r="O44" s="26">
        <f>H44*1.2%</f>
        <v>600</v>
      </c>
      <c r="P44" s="26">
        <f t="shared" si="2"/>
        <v>1520</v>
      </c>
      <c r="Q44" s="25">
        <f t="shared" si="9"/>
        <v>3545.0000000000005</v>
      </c>
      <c r="R44" s="26">
        <v>0</v>
      </c>
      <c r="S44" s="29">
        <f t="shared" si="4"/>
        <v>2955</v>
      </c>
      <c r="T44" s="26">
        <f t="shared" si="5"/>
        <v>4934</v>
      </c>
      <c r="U44" s="40">
        <f t="shared" si="6"/>
        <v>7695</v>
      </c>
      <c r="V44" s="40">
        <f t="shared" si="7"/>
        <v>45066</v>
      </c>
      <c r="W44" s="45" t="s">
        <v>35</v>
      </c>
      <c r="X44" s="46" t="s">
        <v>36</v>
      </c>
      <c r="Y44" s="1"/>
      <c r="Z44" s="1"/>
      <c r="AA44" s="1"/>
      <c r="AB44" s="1"/>
      <c r="AC44" s="5"/>
    </row>
    <row r="45" spans="1:29" ht="59.25" customHeight="1" x14ac:dyDescent="0.25">
      <c r="A45" s="18">
        <v>30</v>
      </c>
      <c r="B45" s="19" t="s">
        <v>109</v>
      </c>
      <c r="C45" s="41" t="s">
        <v>110</v>
      </c>
      <c r="D45" s="19" t="s">
        <v>105</v>
      </c>
      <c r="E45" s="22" t="s">
        <v>34</v>
      </c>
      <c r="F45" s="23">
        <v>45931</v>
      </c>
      <c r="G45" s="23">
        <v>46113</v>
      </c>
      <c r="H45" s="38">
        <v>45000</v>
      </c>
      <c r="I45" s="25">
        <v>1148.33</v>
      </c>
      <c r="J45" s="26">
        <v>25</v>
      </c>
      <c r="K45" s="27">
        <v>100</v>
      </c>
      <c r="L45" s="28">
        <v>12000</v>
      </c>
      <c r="M45" s="29">
        <f t="shared" si="0"/>
        <v>1291.5</v>
      </c>
      <c r="N45" s="26">
        <f t="shared" si="8"/>
        <v>3194.9999999999995</v>
      </c>
      <c r="O45" s="26">
        <v>540</v>
      </c>
      <c r="P45" s="26">
        <f t="shared" si="2"/>
        <v>1368</v>
      </c>
      <c r="Q45" s="25">
        <f t="shared" si="9"/>
        <v>3190.5</v>
      </c>
      <c r="R45" s="26">
        <v>0</v>
      </c>
      <c r="S45" s="29">
        <f t="shared" si="4"/>
        <v>2659.5</v>
      </c>
      <c r="T45" s="26">
        <f t="shared" si="5"/>
        <v>15932.83</v>
      </c>
      <c r="U45" s="47">
        <f t="shared" si="6"/>
        <v>6925.5</v>
      </c>
      <c r="V45" s="47">
        <f t="shared" si="7"/>
        <v>29067.17</v>
      </c>
      <c r="W45" s="48" t="s">
        <v>35</v>
      </c>
      <c r="X45" s="48" t="s">
        <v>36</v>
      </c>
      <c r="Y45" s="1"/>
      <c r="Z45" s="1"/>
      <c r="AA45" s="1"/>
      <c r="AB45" s="1"/>
      <c r="AC45" s="5"/>
    </row>
    <row r="46" spans="1:29" ht="78" customHeight="1" x14ac:dyDescent="0.25">
      <c r="A46" s="18">
        <v>31</v>
      </c>
      <c r="B46" s="19" t="s">
        <v>111</v>
      </c>
      <c r="C46" s="41" t="s">
        <v>112</v>
      </c>
      <c r="D46" s="85" t="s">
        <v>113</v>
      </c>
      <c r="E46" s="22" t="s">
        <v>34</v>
      </c>
      <c r="F46" s="23">
        <v>45962</v>
      </c>
      <c r="G46" s="23">
        <v>46143</v>
      </c>
      <c r="H46" s="38">
        <v>65000</v>
      </c>
      <c r="I46" s="25">
        <v>4427.58</v>
      </c>
      <c r="J46" s="26">
        <v>25</v>
      </c>
      <c r="K46" s="27">
        <v>100</v>
      </c>
      <c r="L46" s="28">
        <v>0</v>
      </c>
      <c r="M46" s="29">
        <f t="shared" si="0"/>
        <v>1865.5</v>
      </c>
      <c r="N46" s="26">
        <f t="shared" si="8"/>
        <v>4615</v>
      </c>
      <c r="O46" s="26">
        <v>780</v>
      </c>
      <c r="P46" s="26">
        <f t="shared" si="2"/>
        <v>1976</v>
      </c>
      <c r="Q46" s="25">
        <f t="shared" si="9"/>
        <v>4608.5</v>
      </c>
      <c r="R46" s="26">
        <v>0</v>
      </c>
      <c r="S46" s="29">
        <f t="shared" si="4"/>
        <v>3841.5</v>
      </c>
      <c r="T46" s="26">
        <f t="shared" si="5"/>
        <v>8394.08</v>
      </c>
      <c r="U46" s="26">
        <f t="shared" si="6"/>
        <v>10003.5</v>
      </c>
      <c r="V46" s="26">
        <f t="shared" si="7"/>
        <v>56605.919999999998</v>
      </c>
      <c r="W46" s="30" t="s">
        <v>52</v>
      </c>
      <c r="X46" s="31" t="s">
        <v>36</v>
      </c>
      <c r="Y46" s="1"/>
      <c r="Z46" s="1"/>
      <c r="AA46" s="1"/>
      <c r="AB46" s="1"/>
      <c r="AC46" s="5"/>
    </row>
    <row r="47" spans="1:29" ht="90" customHeight="1" x14ac:dyDescent="0.25">
      <c r="A47" s="18">
        <v>32</v>
      </c>
      <c r="B47" s="19" t="s">
        <v>114</v>
      </c>
      <c r="C47" s="41" t="s">
        <v>115</v>
      </c>
      <c r="D47" s="85" t="s">
        <v>116</v>
      </c>
      <c r="E47" s="22" t="s">
        <v>34</v>
      </c>
      <c r="F47" s="23">
        <v>45962</v>
      </c>
      <c r="G47" s="23">
        <v>46143</v>
      </c>
      <c r="H47" s="51">
        <v>50000</v>
      </c>
      <c r="I47" s="25">
        <v>1854</v>
      </c>
      <c r="J47" s="33">
        <v>25</v>
      </c>
      <c r="K47" s="27">
        <v>100</v>
      </c>
      <c r="L47" s="28">
        <v>0</v>
      </c>
      <c r="M47" s="29">
        <f t="shared" si="0"/>
        <v>1435</v>
      </c>
      <c r="N47" s="26">
        <f t="shared" si="8"/>
        <v>3549.9999999999995</v>
      </c>
      <c r="O47" s="26">
        <f>H47*1.2%</f>
        <v>600</v>
      </c>
      <c r="P47" s="26">
        <f t="shared" si="2"/>
        <v>1520</v>
      </c>
      <c r="Q47" s="25">
        <f t="shared" si="9"/>
        <v>3545.0000000000005</v>
      </c>
      <c r="R47" s="33">
        <v>0</v>
      </c>
      <c r="S47" s="29">
        <f t="shared" si="4"/>
        <v>2955</v>
      </c>
      <c r="T47" s="26">
        <f t="shared" si="5"/>
        <v>4934</v>
      </c>
      <c r="U47" s="40">
        <f t="shared" si="6"/>
        <v>7695</v>
      </c>
      <c r="V47" s="40">
        <f t="shared" si="7"/>
        <v>45066</v>
      </c>
      <c r="W47" s="45" t="s">
        <v>52</v>
      </c>
      <c r="X47" s="46" t="s">
        <v>36</v>
      </c>
      <c r="Y47" s="1"/>
      <c r="Z47" s="1"/>
      <c r="AA47" s="1"/>
      <c r="AB47" s="1"/>
      <c r="AC47" s="5"/>
    </row>
    <row r="48" spans="1:29" ht="63" customHeight="1" x14ac:dyDescent="0.25">
      <c r="A48" s="18">
        <v>33</v>
      </c>
      <c r="B48" s="19" t="s">
        <v>117</v>
      </c>
      <c r="C48" s="41" t="s">
        <v>118</v>
      </c>
      <c r="D48" s="19" t="s">
        <v>96</v>
      </c>
      <c r="E48" s="22" t="s">
        <v>34</v>
      </c>
      <c r="F48" s="23">
        <v>45931</v>
      </c>
      <c r="G48" s="23">
        <v>46113</v>
      </c>
      <c r="H48" s="51">
        <v>100000</v>
      </c>
      <c r="I48" s="25">
        <v>12105.37</v>
      </c>
      <c r="J48" s="33">
        <v>25</v>
      </c>
      <c r="K48" s="27">
        <v>100</v>
      </c>
      <c r="L48" s="28">
        <v>2000</v>
      </c>
      <c r="M48" s="29">
        <f t="shared" si="0"/>
        <v>2870</v>
      </c>
      <c r="N48" s="26">
        <f t="shared" si="8"/>
        <v>7099.9999999999991</v>
      </c>
      <c r="O48" s="26">
        <v>1114.7</v>
      </c>
      <c r="P48" s="26">
        <f t="shared" si="2"/>
        <v>3040</v>
      </c>
      <c r="Q48" s="25">
        <f t="shared" si="9"/>
        <v>7090.0000000000009</v>
      </c>
      <c r="R48" s="33">
        <v>0</v>
      </c>
      <c r="S48" s="29">
        <f t="shared" si="4"/>
        <v>5910</v>
      </c>
      <c r="T48" s="26">
        <f t="shared" si="5"/>
        <v>20140.370000000003</v>
      </c>
      <c r="U48" s="47">
        <f t="shared" si="6"/>
        <v>15304.7</v>
      </c>
      <c r="V48" s="47">
        <f t="shared" si="7"/>
        <v>79859.63</v>
      </c>
      <c r="W48" s="52" t="s">
        <v>52</v>
      </c>
      <c r="X48" s="53" t="s">
        <v>36</v>
      </c>
      <c r="Y48" s="1"/>
      <c r="Z48" s="1"/>
      <c r="AA48" s="1"/>
      <c r="AB48" s="1"/>
      <c r="AC48" s="5"/>
    </row>
    <row r="49" spans="1:29" ht="79.5" customHeight="1" x14ac:dyDescent="0.25">
      <c r="A49" s="18">
        <v>34</v>
      </c>
      <c r="B49" s="54" t="s">
        <v>119</v>
      </c>
      <c r="C49" s="64" t="s">
        <v>120</v>
      </c>
      <c r="D49" s="88" t="s">
        <v>121</v>
      </c>
      <c r="E49" s="55" t="s">
        <v>34</v>
      </c>
      <c r="F49" s="56">
        <v>45962</v>
      </c>
      <c r="G49" s="56">
        <v>46143</v>
      </c>
      <c r="H49" s="57">
        <v>85000</v>
      </c>
      <c r="I49" s="58">
        <v>8576.99</v>
      </c>
      <c r="J49" s="26">
        <v>25</v>
      </c>
      <c r="K49" s="27">
        <v>100</v>
      </c>
      <c r="L49" s="28">
        <v>4929.6099999999997</v>
      </c>
      <c r="M49" s="29">
        <f t="shared" si="0"/>
        <v>2439.5</v>
      </c>
      <c r="N49" s="26">
        <f t="shared" si="8"/>
        <v>6034.9999999999991</v>
      </c>
      <c r="O49" s="26">
        <v>1020</v>
      </c>
      <c r="P49" s="26">
        <f t="shared" si="2"/>
        <v>2584</v>
      </c>
      <c r="Q49" s="25">
        <f t="shared" si="9"/>
        <v>6026.5</v>
      </c>
      <c r="R49" s="26">
        <v>0</v>
      </c>
      <c r="S49" s="29">
        <f t="shared" si="4"/>
        <v>5023.5</v>
      </c>
      <c r="T49" s="26">
        <f t="shared" si="5"/>
        <v>18655.099999999999</v>
      </c>
      <c r="U49" s="33">
        <f t="shared" si="6"/>
        <v>13081.5</v>
      </c>
      <c r="V49" s="33">
        <f t="shared" si="7"/>
        <v>66344.899999999994</v>
      </c>
      <c r="W49" s="35" t="s">
        <v>52</v>
      </c>
      <c r="X49" s="44" t="s">
        <v>36</v>
      </c>
      <c r="Y49" s="1"/>
      <c r="Z49" s="1"/>
      <c r="AA49" s="1"/>
      <c r="AB49" s="1"/>
      <c r="AC49" s="5"/>
    </row>
    <row r="50" spans="1:29" ht="57.75" customHeight="1" x14ac:dyDescent="0.25">
      <c r="A50" s="18">
        <v>35</v>
      </c>
      <c r="B50" s="54" t="s">
        <v>122</v>
      </c>
      <c r="C50" s="64" t="s">
        <v>123</v>
      </c>
      <c r="D50" s="19" t="s">
        <v>100</v>
      </c>
      <c r="E50" s="55" t="s">
        <v>34</v>
      </c>
      <c r="F50" s="56">
        <v>46054</v>
      </c>
      <c r="G50" s="56">
        <v>46235</v>
      </c>
      <c r="H50" s="59">
        <v>35000</v>
      </c>
      <c r="I50" s="60">
        <v>0</v>
      </c>
      <c r="J50" s="60">
        <v>25</v>
      </c>
      <c r="K50" s="60">
        <v>100</v>
      </c>
      <c r="L50" s="60">
        <v>0</v>
      </c>
      <c r="M50" s="60">
        <f t="shared" si="0"/>
        <v>1004.5</v>
      </c>
      <c r="N50" s="60">
        <f t="shared" si="8"/>
        <v>2485</v>
      </c>
      <c r="O50" s="60">
        <v>420</v>
      </c>
      <c r="P50" s="60">
        <v>1064</v>
      </c>
      <c r="Q50" s="60">
        <v>2481.5</v>
      </c>
      <c r="R50" s="60">
        <v>0</v>
      </c>
      <c r="S50" s="59">
        <f t="shared" si="4"/>
        <v>2068.5</v>
      </c>
      <c r="T50" s="26">
        <f t="shared" si="5"/>
        <v>2193.5</v>
      </c>
      <c r="U50" s="59">
        <f t="shared" si="6"/>
        <v>5386.5</v>
      </c>
      <c r="V50" s="59">
        <f t="shared" si="7"/>
        <v>32806.5</v>
      </c>
      <c r="W50" s="61" t="s">
        <v>52</v>
      </c>
      <c r="X50" s="44" t="s">
        <v>36</v>
      </c>
      <c r="Y50" s="4"/>
      <c r="Z50" s="4"/>
      <c r="AA50" s="4"/>
      <c r="AB50" s="4"/>
      <c r="AC50" s="62"/>
    </row>
    <row r="51" spans="1:29" ht="68.25" customHeight="1" x14ac:dyDescent="0.25">
      <c r="A51" s="18">
        <v>36</v>
      </c>
      <c r="B51" s="19" t="s">
        <v>124</v>
      </c>
      <c r="C51" s="41" t="s">
        <v>125</v>
      </c>
      <c r="D51" s="19" t="s">
        <v>96</v>
      </c>
      <c r="E51" s="22" t="s">
        <v>34</v>
      </c>
      <c r="F51" s="23">
        <v>45962</v>
      </c>
      <c r="G51" s="23">
        <v>46143</v>
      </c>
      <c r="H51" s="63">
        <v>90000</v>
      </c>
      <c r="I51" s="25">
        <v>9753.1200000000008</v>
      </c>
      <c r="J51" s="47">
        <v>25</v>
      </c>
      <c r="K51" s="27">
        <v>100</v>
      </c>
      <c r="L51" s="28">
        <v>0</v>
      </c>
      <c r="M51" s="29">
        <f t="shared" si="0"/>
        <v>2583</v>
      </c>
      <c r="N51" s="26">
        <f t="shared" si="8"/>
        <v>6389.9999999999991</v>
      </c>
      <c r="O51" s="26">
        <v>1080</v>
      </c>
      <c r="P51" s="26">
        <f>H51*3.04%</f>
        <v>2736</v>
      </c>
      <c r="Q51" s="25">
        <f>H51*7.09%</f>
        <v>6381</v>
      </c>
      <c r="R51" s="47">
        <v>0</v>
      </c>
      <c r="S51" s="29">
        <f t="shared" si="4"/>
        <v>5319</v>
      </c>
      <c r="T51" s="26">
        <f t="shared" si="5"/>
        <v>15197.12</v>
      </c>
      <c r="U51" s="26">
        <f t="shared" si="6"/>
        <v>13851</v>
      </c>
      <c r="V51" s="26">
        <f t="shared" si="7"/>
        <v>74802.880000000005</v>
      </c>
      <c r="W51" s="30" t="s">
        <v>35</v>
      </c>
      <c r="X51" s="30" t="s">
        <v>36</v>
      </c>
      <c r="Y51" s="1"/>
      <c r="Z51" s="1"/>
      <c r="AA51" s="1"/>
      <c r="AB51" s="1"/>
      <c r="AC51" s="5"/>
    </row>
    <row r="52" spans="1:29" ht="75.75" customHeight="1" x14ac:dyDescent="0.25">
      <c r="A52" s="18">
        <v>37</v>
      </c>
      <c r="B52" s="19" t="s">
        <v>126</v>
      </c>
      <c r="C52" s="41" t="s">
        <v>127</v>
      </c>
      <c r="D52" s="85" t="s">
        <v>128</v>
      </c>
      <c r="E52" s="22" t="s">
        <v>34</v>
      </c>
      <c r="F52" s="23">
        <v>45992</v>
      </c>
      <c r="G52" s="23">
        <v>46174</v>
      </c>
      <c r="H52" s="38">
        <v>50000</v>
      </c>
      <c r="I52" s="25">
        <v>1854</v>
      </c>
      <c r="J52" s="26">
        <v>25</v>
      </c>
      <c r="K52" s="27">
        <v>100</v>
      </c>
      <c r="L52" s="28">
        <v>5030.1000000000004</v>
      </c>
      <c r="M52" s="29">
        <f t="shared" si="0"/>
        <v>1435</v>
      </c>
      <c r="N52" s="26">
        <f t="shared" si="8"/>
        <v>3549.9999999999995</v>
      </c>
      <c r="O52" s="26">
        <f>H52*1.2%</f>
        <v>600</v>
      </c>
      <c r="P52" s="26">
        <f>H52*3.04%</f>
        <v>1520</v>
      </c>
      <c r="Q52" s="25">
        <f>H52*7.09%</f>
        <v>3545.0000000000005</v>
      </c>
      <c r="R52" s="26">
        <v>0</v>
      </c>
      <c r="S52" s="29">
        <f t="shared" si="4"/>
        <v>2955</v>
      </c>
      <c r="T52" s="26">
        <f t="shared" si="5"/>
        <v>9964.1</v>
      </c>
      <c r="U52" s="40">
        <f t="shared" si="6"/>
        <v>7695</v>
      </c>
      <c r="V52" s="40">
        <f t="shared" si="7"/>
        <v>40035.9</v>
      </c>
      <c r="W52" s="45" t="s">
        <v>52</v>
      </c>
      <c r="X52" s="46" t="s">
        <v>36</v>
      </c>
      <c r="Y52" s="1"/>
      <c r="Z52" s="1"/>
      <c r="AA52" s="1"/>
      <c r="AB52" s="1"/>
      <c r="AC52" s="5"/>
    </row>
    <row r="53" spans="1:29" ht="69.75" customHeight="1" x14ac:dyDescent="0.25">
      <c r="A53" s="18">
        <v>38</v>
      </c>
      <c r="B53" s="19" t="s">
        <v>129</v>
      </c>
      <c r="C53" s="41" t="s">
        <v>130</v>
      </c>
      <c r="D53" s="19" t="s">
        <v>131</v>
      </c>
      <c r="E53" s="22" t="s">
        <v>34</v>
      </c>
      <c r="F53" s="23">
        <v>45962</v>
      </c>
      <c r="G53" s="23">
        <v>46143</v>
      </c>
      <c r="H53" s="24">
        <v>90000</v>
      </c>
      <c r="I53" s="25">
        <v>9753.1200000000008</v>
      </c>
      <c r="J53" s="26">
        <v>25</v>
      </c>
      <c r="K53" s="27">
        <v>100</v>
      </c>
      <c r="L53" s="28">
        <v>12000</v>
      </c>
      <c r="M53" s="29">
        <f t="shared" si="0"/>
        <v>2583</v>
      </c>
      <c r="N53" s="26">
        <v>6390</v>
      </c>
      <c r="O53" s="26">
        <v>1080</v>
      </c>
      <c r="P53" s="26">
        <f>H53*3.04%</f>
        <v>2736</v>
      </c>
      <c r="Q53" s="25">
        <f>H53*7.09%</f>
        <v>6381</v>
      </c>
      <c r="R53" s="26">
        <v>0</v>
      </c>
      <c r="S53" s="29">
        <f t="shared" si="4"/>
        <v>5319</v>
      </c>
      <c r="T53" s="26">
        <f t="shared" si="5"/>
        <v>27197.120000000003</v>
      </c>
      <c r="U53" s="47">
        <f t="shared" si="6"/>
        <v>13851</v>
      </c>
      <c r="V53" s="47">
        <f t="shared" si="7"/>
        <v>62802.879999999997</v>
      </c>
      <c r="W53" s="48" t="s">
        <v>35</v>
      </c>
      <c r="X53" s="48" t="s">
        <v>36</v>
      </c>
      <c r="Y53" s="1"/>
      <c r="Z53" s="1"/>
      <c r="AA53" s="1"/>
      <c r="AB53" s="1"/>
      <c r="AC53" s="5"/>
    </row>
    <row r="54" spans="1:29" ht="51" customHeight="1" x14ac:dyDescent="0.25">
      <c r="A54" s="18">
        <v>39</v>
      </c>
      <c r="B54" s="19" t="s">
        <v>132</v>
      </c>
      <c r="C54" s="41" t="s">
        <v>133</v>
      </c>
      <c r="D54" s="19" t="s">
        <v>134</v>
      </c>
      <c r="E54" s="22" t="s">
        <v>34</v>
      </c>
      <c r="F54" s="23">
        <v>45962</v>
      </c>
      <c r="G54" s="23">
        <v>46143</v>
      </c>
      <c r="H54" s="24">
        <v>70000</v>
      </c>
      <c r="I54" s="25">
        <v>5368.48</v>
      </c>
      <c r="J54" s="26">
        <v>25</v>
      </c>
      <c r="K54" s="27">
        <v>100</v>
      </c>
      <c r="L54" s="28">
        <v>0</v>
      </c>
      <c r="M54" s="29">
        <f t="shared" si="0"/>
        <v>2009</v>
      </c>
      <c r="N54" s="26">
        <f t="shared" ref="N54:N61" si="10">H54*7.1%</f>
        <v>4970</v>
      </c>
      <c r="O54" s="26">
        <v>840</v>
      </c>
      <c r="P54" s="26">
        <f>H54*3.04%</f>
        <v>2128</v>
      </c>
      <c r="Q54" s="25">
        <f>H54*7.09%</f>
        <v>4963</v>
      </c>
      <c r="R54" s="26">
        <v>0</v>
      </c>
      <c r="S54" s="29">
        <f t="shared" si="4"/>
        <v>4137</v>
      </c>
      <c r="T54" s="26">
        <f t="shared" si="5"/>
        <v>9630.48</v>
      </c>
      <c r="U54" s="33">
        <f t="shared" si="6"/>
        <v>10773</v>
      </c>
      <c r="V54" s="33">
        <f t="shared" si="7"/>
        <v>60369.520000000004</v>
      </c>
      <c r="W54" s="35" t="s">
        <v>35</v>
      </c>
      <c r="X54" s="44" t="s">
        <v>36</v>
      </c>
      <c r="Y54" s="1"/>
      <c r="Z54" s="1"/>
      <c r="AA54" s="1"/>
      <c r="AB54" s="1"/>
      <c r="AC54" s="5"/>
    </row>
    <row r="55" spans="1:29" ht="60" customHeight="1" x14ac:dyDescent="0.25">
      <c r="A55" s="18">
        <v>40</v>
      </c>
      <c r="B55" s="19" t="s">
        <v>135</v>
      </c>
      <c r="C55" s="41" t="s">
        <v>136</v>
      </c>
      <c r="D55" s="19" t="s">
        <v>96</v>
      </c>
      <c r="E55" s="22" t="s">
        <v>34</v>
      </c>
      <c r="F55" s="23">
        <v>46023</v>
      </c>
      <c r="G55" s="23">
        <v>46204</v>
      </c>
      <c r="H55" s="38">
        <v>50000</v>
      </c>
      <c r="I55" s="25">
        <v>1854</v>
      </c>
      <c r="J55" s="26">
        <v>25</v>
      </c>
      <c r="K55" s="27">
        <v>100</v>
      </c>
      <c r="L55" s="28">
        <v>0</v>
      </c>
      <c r="M55" s="29">
        <f t="shared" si="0"/>
        <v>1435</v>
      </c>
      <c r="N55" s="26">
        <f t="shared" si="10"/>
        <v>3549.9999999999995</v>
      </c>
      <c r="O55" s="26">
        <f>H55*1.2%</f>
        <v>600</v>
      </c>
      <c r="P55" s="26">
        <f>H55*3.04%</f>
        <v>1520</v>
      </c>
      <c r="Q55" s="25">
        <f>H55*7.09%</f>
        <v>3545.0000000000005</v>
      </c>
      <c r="R55" s="26">
        <v>0</v>
      </c>
      <c r="S55" s="29">
        <f t="shared" si="4"/>
        <v>2955</v>
      </c>
      <c r="T55" s="26">
        <f t="shared" si="5"/>
        <v>4934</v>
      </c>
      <c r="U55" s="40">
        <f t="shared" si="6"/>
        <v>7695</v>
      </c>
      <c r="V55" s="40">
        <f t="shared" si="7"/>
        <v>45066</v>
      </c>
      <c r="W55" s="45" t="s">
        <v>35</v>
      </c>
      <c r="X55" s="46" t="s">
        <v>36</v>
      </c>
      <c r="Y55" s="1"/>
      <c r="Z55" s="1"/>
      <c r="AA55" s="1"/>
      <c r="AB55" s="1"/>
      <c r="AC55" s="5"/>
    </row>
    <row r="56" spans="1:29" ht="65.25" customHeight="1" x14ac:dyDescent="0.25">
      <c r="A56" s="18">
        <v>41</v>
      </c>
      <c r="B56" s="54" t="s">
        <v>137</v>
      </c>
      <c r="C56" s="64" t="s">
        <v>54</v>
      </c>
      <c r="D56" s="19" t="s">
        <v>70</v>
      </c>
      <c r="E56" s="55" t="s">
        <v>34</v>
      </c>
      <c r="F56" s="56">
        <v>46023</v>
      </c>
      <c r="G56" s="56">
        <v>46204</v>
      </c>
      <c r="H56" s="59">
        <v>35000</v>
      </c>
      <c r="I56" s="60">
        <v>0</v>
      </c>
      <c r="J56" s="60">
        <v>25</v>
      </c>
      <c r="K56" s="60">
        <v>100</v>
      </c>
      <c r="L56" s="60">
        <v>0</v>
      </c>
      <c r="M56" s="60">
        <f t="shared" si="0"/>
        <v>1004.5</v>
      </c>
      <c r="N56" s="60">
        <f t="shared" si="10"/>
        <v>2485</v>
      </c>
      <c r="O56" s="60">
        <v>420</v>
      </c>
      <c r="P56" s="60">
        <v>1064</v>
      </c>
      <c r="Q56" s="60">
        <v>2481.5</v>
      </c>
      <c r="R56" s="60">
        <v>0</v>
      </c>
      <c r="S56" s="59">
        <f t="shared" si="4"/>
        <v>2068.5</v>
      </c>
      <c r="T56" s="26">
        <f t="shared" si="5"/>
        <v>2193.5</v>
      </c>
      <c r="U56" s="59">
        <f t="shared" si="6"/>
        <v>5386.5</v>
      </c>
      <c r="V56" s="59">
        <f t="shared" si="7"/>
        <v>32806.5</v>
      </c>
      <c r="W56" s="61" t="s">
        <v>35</v>
      </c>
      <c r="X56" s="44" t="s">
        <v>36</v>
      </c>
      <c r="Y56" s="4"/>
      <c r="Z56" s="4"/>
      <c r="AA56" s="4"/>
      <c r="AB56" s="4"/>
      <c r="AC56" s="62"/>
    </row>
    <row r="57" spans="1:29" ht="48" customHeight="1" x14ac:dyDescent="0.25">
      <c r="A57" s="18">
        <v>42</v>
      </c>
      <c r="B57" s="19" t="s">
        <v>138</v>
      </c>
      <c r="C57" s="41" t="s">
        <v>139</v>
      </c>
      <c r="D57" s="19" t="s">
        <v>48</v>
      </c>
      <c r="E57" s="22" t="s">
        <v>34</v>
      </c>
      <c r="F57" s="23">
        <v>45962</v>
      </c>
      <c r="G57" s="23">
        <v>46143</v>
      </c>
      <c r="H57" s="42">
        <v>60000</v>
      </c>
      <c r="I57" s="25">
        <v>3486.68</v>
      </c>
      <c r="J57" s="33">
        <v>25</v>
      </c>
      <c r="K57" s="27">
        <v>100</v>
      </c>
      <c r="L57" s="28">
        <v>0</v>
      </c>
      <c r="M57" s="29">
        <f t="shared" si="0"/>
        <v>1722</v>
      </c>
      <c r="N57" s="26">
        <f t="shared" si="10"/>
        <v>4260</v>
      </c>
      <c r="O57" s="43">
        <v>720</v>
      </c>
      <c r="P57" s="26">
        <f t="shared" ref="P57:P61" si="11">H57*3.04%</f>
        <v>1824</v>
      </c>
      <c r="Q57" s="25">
        <f t="shared" ref="Q57:Q61" si="12">H57*7.09%</f>
        <v>4254</v>
      </c>
      <c r="R57" s="33">
        <v>0</v>
      </c>
      <c r="S57" s="29">
        <f t="shared" si="4"/>
        <v>3546</v>
      </c>
      <c r="T57" s="26">
        <f t="shared" si="5"/>
        <v>7157.68</v>
      </c>
      <c r="U57" s="47">
        <f t="shared" si="6"/>
        <v>9234</v>
      </c>
      <c r="V57" s="47">
        <f t="shared" si="7"/>
        <v>52842.32</v>
      </c>
      <c r="W57" s="48" t="s">
        <v>52</v>
      </c>
      <c r="X57" s="53" t="s">
        <v>36</v>
      </c>
      <c r="Y57" s="1"/>
      <c r="Z57" s="1"/>
      <c r="AA57" s="1"/>
      <c r="AB57" s="1"/>
      <c r="AC57" s="5"/>
    </row>
    <row r="58" spans="1:29" ht="55.5" customHeight="1" x14ac:dyDescent="0.25">
      <c r="A58" s="18">
        <v>43</v>
      </c>
      <c r="B58" s="19" t="s">
        <v>143</v>
      </c>
      <c r="C58" s="41" t="s">
        <v>144</v>
      </c>
      <c r="D58" s="19" t="s">
        <v>105</v>
      </c>
      <c r="E58" s="22" t="s">
        <v>34</v>
      </c>
      <c r="F58" s="23">
        <v>45992</v>
      </c>
      <c r="G58" s="23">
        <v>46174</v>
      </c>
      <c r="H58" s="63">
        <v>90000</v>
      </c>
      <c r="I58" s="25">
        <v>9753.1200000000008</v>
      </c>
      <c r="J58" s="47">
        <v>25</v>
      </c>
      <c r="K58" s="27">
        <v>100</v>
      </c>
      <c r="L58" s="28">
        <v>0</v>
      </c>
      <c r="M58" s="29">
        <f t="shared" si="0"/>
        <v>2583</v>
      </c>
      <c r="N58" s="26">
        <f t="shared" si="10"/>
        <v>6389.9999999999991</v>
      </c>
      <c r="O58" s="26">
        <v>1080</v>
      </c>
      <c r="P58" s="26">
        <f t="shared" si="11"/>
        <v>2736</v>
      </c>
      <c r="Q58" s="25">
        <f t="shared" si="12"/>
        <v>6381</v>
      </c>
      <c r="R58" s="47">
        <v>0</v>
      </c>
      <c r="S58" s="29">
        <f t="shared" si="4"/>
        <v>5319</v>
      </c>
      <c r="T58" s="26">
        <f t="shared" si="5"/>
        <v>15197.12</v>
      </c>
      <c r="U58" s="26">
        <f t="shared" si="6"/>
        <v>13851</v>
      </c>
      <c r="V58" s="26">
        <f t="shared" si="7"/>
        <v>74802.880000000005</v>
      </c>
      <c r="W58" s="30" t="s">
        <v>35</v>
      </c>
      <c r="X58" s="30" t="s">
        <v>36</v>
      </c>
      <c r="Y58" s="1"/>
      <c r="Z58" s="1"/>
      <c r="AA58" s="1"/>
      <c r="AB58" s="1"/>
      <c r="AC58" s="5"/>
    </row>
    <row r="59" spans="1:29" ht="67.5" customHeight="1" x14ac:dyDescent="0.25">
      <c r="A59" s="18">
        <v>44</v>
      </c>
      <c r="B59" s="19" t="s">
        <v>145</v>
      </c>
      <c r="C59" s="41" t="s">
        <v>146</v>
      </c>
      <c r="D59" s="19" t="s">
        <v>39</v>
      </c>
      <c r="E59" s="22" t="s">
        <v>34</v>
      </c>
      <c r="F59" s="23">
        <v>45962</v>
      </c>
      <c r="G59" s="23">
        <v>46143</v>
      </c>
      <c r="H59" s="24">
        <v>90000</v>
      </c>
      <c r="I59" s="25">
        <v>9753.1200000000008</v>
      </c>
      <c r="J59" s="26">
        <v>25</v>
      </c>
      <c r="K59" s="27">
        <v>100</v>
      </c>
      <c r="L59" s="28">
        <v>4000</v>
      </c>
      <c r="M59" s="29">
        <f t="shared" si="0"/>
        <v>2583</v>
      </c>
      <c r="N59" s="26">
        <f t="shared" si="10"/>
        <v>6389.9999999999991</v>
      </c>
      <c r="O59" s="26">
        <v>1080</v>
      </c>
      <c r="P59" s="26">
        <f t="shared" si="11"/>
        <v>2736</v>
      </c>
      <c r="Q59" s="25">
        <f t="shared" si="12"/>
        <v>6381</v>
      </c>
      <c r="R59" s="26">
        <v>0</v>
      </c>
      <c r="S59" s="29">
        <f t="shared" si="4"/>
        <v>5319</v>
      </c>
      <c r="T59" s="26">
        <f t="shared" si="5"/>
        <v>19197.120000000003</v>
      </c>
      <c r="U59" s="26">
        <f t="shared" si="6"/>
        <v>13851</v>
      </c>
      <c r="V59" s="26">
        <f t="shared" si="7"/>
        <v>70802.880000000005</v>
      </c>
      <c r="W59" s="30" t="s">
        <v>52</v>
      </c>
      <c r="X59" s="31" t="s">
        <v>36</v>
      </c>
      <c r="Y59" s="1"/>
      <c r="Z59" s="1"/>
      <c r="AA59" s="1"/>
      <c r="AB59" s="1"/>
      <c r="AC59" s="5"/>
    </row>
    <row r="60" spans="1:29" ht="58.5" customHeight="1" x14ac:dyDescent="0.25">
      <c r="A60" s="18">
        <v>45</v>
      </c>
      <c r="B60" s="19" t="s">
        <v>147</v>
      </c>
      <c r="C60" s="41" t="s">
        <v>148</v>
      </c>
      <c r="D60" s="85" t="s">
        <v>149</v>
      </c>
      <c r="E60" s="22" t="s">
        <v>34</v>
      </c>
      <c r="F60" s="23">
        <v>45992</v>
      </c>
      <c r="G60" s="23">
        <v>46174</v>
      </c>
      <c r="H60" s="38">
        <v>50000</v>
      </c>
      <c r="I60" s="25">
        <v>1854</v>
      </c>
      <c r="J60" s="26">
        <v>25</v>
      </c>
      <c r="K60" s="34">
        <v>100</v>
      </c>
      <c r="L60" s="28">
        <v>0</v>
      </c>
      <c r="M60" s="29">
        <f t="shared" si="0"/>
        <v>1435</v>
      </c>
      <c r="N60" s="26">
        <f t="shared" si="10"/>
        <v>3549.9999999999995</v>
      </c>
      <c r="O60" s="26">
        <f>H60*1.2%</f>
        <v>600</v>
      </c>
      <c r="P60" s="26">
        <f t="shared" si="11"/>
        <v>1520</v>
      </c>
      <c r="Q60" s="25">
        <f t="shared" si="12"/>
        <v>3545.0000000000005</v>
      </c>
      <c r="R60" s="26">
        <v>0</v>
      </c>
      <c r="S60" s="29">
        <f t="shared" si="4"/>
        <v>2955</v>
      </c>
      <c r="T60" s="26">
        <f t="shared" si="5"/>
        <v>4934</v>
      </c>
      <c r="U60" s="26">
        <f t="shared" si="6"/>
        <v>7695</v>
      </c>
      <c r="V60" s="26">
        <f t="shared" si="7"/>
        <v>45066</v>
      </c>
      <c r="W60" s="30" t="s">
        <v>35</v>
      </c>
      <c r="X60" s="31" t="s">
        <v>36</v>
      </c>
      <c r="Y60" s="1"/>
      <c r="Z60" s="1"/>
      <c r="AA60" s="1"/>
      <c r="AB60" s="1"/>
      <c r="AC60" s="5"/>
    </row>
    <row r="61" spans="1:29" ht="67.5" customHeight="1" x14ac:dyDescent="0.25">
      <c r="A61" s="18">
        <v>46</v>
      </c>
      <c r="B61" s="19" t="s">
        <v>150</v>
      </c>
      <c r="C61" s="41" t="s">
        <v>110</v>
      </c>
      <c r="D61" s="19" t="s">
        <v>105</v>
      </c>
      <c r="E61" s="22" t="s">
        <v>34</v>
      </c>
      <c r="F61" s="23">
        <v>46082</v>
      </c>
      <c r="G61" s="23">
        <v>46266</v>
      </c>
      <c r="H61" s="24">
        <v>35438.129999999997</v>
      </c>
      <c r="I61" s="25">
        <v>0</v>
      </c>
      <c r="J61" s="25">
        <v>25</v>
      </c>
      <c r="K61" s="39">
        <v>100</v>
      </c>
      <c r="L61" s="28">
        <v>0</v>
      </c>
      <c r="M61" s="29">
        <f t="shared" si="0"/>
        <v>1017.0743309999999</v>
      </c>
      <c r="N61" s="26">
        <f t="shared" si="10"/>
        <v>2516.1072299999996</v>
      </c>
      <c r="O61" s="26">
        <v>425.26</v>
      </c>
      <c r="P61" s="26">
        <f t="shared" si="11"/>
        <v>1077.319152</v>
      </c>
      <c r="Q61" s="25">
        <f t="shared" si="12"/>
        <v>2512.5634169999998</v>
      </c>
      <c r="R61" s="43">
        <v>0</v>
      </c>
      <c r="S61" s="29">
        <f>M61+P61</f>
        <v>2094.3934829999998</v>
      </c>
      <c r="T61" s="26">
        <f t="shared" si="5"/>
        <v>2219.3934829999998</v>
      </c>
      <c r="U61" s="26">
        <f>N61+O61+Q61</f>
        <v>5453.9306469999992</v>
      </c>
      <c r="V61" s="26">
        <f t="shared" si="7"/>
        <v>33218.736516999998</v>
      </c>
      <c r="W61" s="30" t="s">
        <v>35</v>
      </c>
      <c r="X61" s="31" t="s">
        <v>36</v>
      </c>
      <c r="Y61" s="1"/>
      <c r="Z61" s="1"/>
      <c r="AA61" s="1"/>
      <c r="AB61" s="1"/>
      <c r="AC61" s="5"/>
    </row>
    <row r="62" spans="1:29" ht="15.75" x14ac:dyDescent="0.25">
      <c r="A62" s="65"/>
      <c r="B62" s="2"/>
      <c r="C62" s="2"/>
      <c r="D62" s="89"/>
      <c r="E62" s="4"/>
      <c r="F62" s="66"/>
      <c r="G62" s="66"/>
      <c r="H62" s="67"/>
      <c r="I62" s="68"/>
      <c r="J62" s="69"/>
      <c r="K62" s="69"/>
      <c r="L62" s="70"/>
      <c r="M62" s="69"/>
      <c r="N62" s="69"/>
      <c r="O62" s="68"/>
      <c r="P62" s="69"/>
      <c r="Q62" s="69"/>
      <c r="R62" s="69"/>
      <c r="S62" s="69"/>
      <c r="T62" s="69"/>
      <c r="U62" s="69"/>
      <c r="V62" s="69"/>
      <c r="W62" s="4"/>
      <c r="X62" s="71"/>
      <c r="Y62" s="1"/>
      <c r="Z62" s="1"/>
      <c r="AA62" s="1"/>
      <c r="AB62" s="1"/>
      <c r="AC62" s="5"/>
    </row>
    <row r="63" spans="1:29" ht="16.5" thickBot="1" x14ac:dyDescent="0.3">
      <c r="A63" s="65"/>
      <c r="B63" s="72" t="s">
        <v>151</v>
      </c>
      <c r="C63" s="2"/>
      <c r="D63" s="89"/>
      <c r="E63" s="3"/>
      <c r="F63" s="4"/>
      <c r="G63" s="4"/>
      <c r="H63" s="73">
        <f>SUM(H16:H61)</f>
        <v>2728438.13</v>
      </c>
      <c r="I63" s="73">
        <f>SUM(I16:I61)</f>
        <v>183844.39</v>
      </c>
      <c r="J63" s="73">
        <f>SUM(J16:J61)</f>
        <v>1150</v>
      </c>
      <c r="K63" s="73">
        <f>SUM(K16:K62)</f>
        <v>4600</v>
      </c>
      <c r="L63" s="73">
        <f>SUM(L16:L62)</f>
        <v>77306.639999999985</v>
      </c>
      <c r="M63" s="73">
        <f t="shared" ref="M63:V63" si="13">SUM(M16:M62)</f>
        <v>78306.174331000002</v>
      </c>
      <c r="N63" s="73">
        <f t="shared" si="13"/>
        <v>193719.10722999999</v>
      </c>
      <c r="O63" s="73">
        <f t="shared" si="13"/>
        <v>32330.66</v>
      </c>
      <c r="P63" s="73">
        <f t="shared" si="13"/>
        <v>82944.519152000008</v>
      </c>
      <c r="Q63" s="73">
        <f t="shared" si="13"/>
        <v>193446.26341699998</v>
      </c>
      <c r="R63" s="73">
        <f t="shared" si="13"/>
        <v>2705.7799999999997</v>
      </c>
      <c r="S63" s="73">
        <f t="shared" si="13"/>
        <v>161250.69348299998</v>
      </c>
      <c r="T63" s="73">
        <f t="shared" si="13"/>
        <v>430857.50348299986</v>
      </c>
      <c r="U63" s="73">
        <f t="shared" si="13"/>
        <v>419496.03064699995</v>
      </c>
      <c r="V63" s="73">
        <f t="shared" si="13"/>
        <v>2297580.6265169997</v>
      </c>
      <c r="W63" s="3"/>
      <c r="X63" s="71"/>
      <c r="Y63" s="1"/>
      <c r="Z63" s="1"/>
      <c r="AA63" s="1"/>
      <c r="AB63" s="1"/>
      <c r="AC63" s="5"/>
    </row>
    <row r="64" spans="1:29" ht="16.5" thickTop="1" x14ac:dyDescent="0.25">
      <c r="A64" s="1"/>
      <c r="B64" s="2"/>
      <c r="C64" s="2"/>
      <c r="D64" s="2"/>
      <c r="E64" s="3"/>
      <c r="F64" s="4"/>
      <c r="G64" s="4"/>
      <c r="H64" s="3"/>
      <c r="I64" s="3"/>
      <c r="J64" s="3"/>
      <c r="K64" s="3"/>
      <c r="L64" s="3"/>
      <c r="M64" s="3"/>
      <c r="N64" s="74"/>
      <c r="O64" s="3"/>
      <c r="P64" s="3"/>
      <c r="Q64" s="3"/>
      <c r="R64" s="4"/>
      <c r="S64" s="3"/>
      <c r="T64" s="3"/>
      <c r="U64" s="74"/>
      <c r="V64" s="3"/>
      <c r="W64" s="3"/>
      <c r="X64" s="3"/>
      <c r="Y64" s="1"/>
      <c r="Z64" s="1"/>
      <c r="AA64" s="1"/>
      <c r="AB64" s="1"/>
      <c r="AC64" s="5"/>
    </row>
    <row r="65" spans="1:29" ht="15.75" x14ac:dyDescent="0.25">
      <c r="A65" s="1" t="s">
        <v>152</v>
      </c>
      <c r="B65" s="2"/>
      <c r="C65" s="2"/>
      <c r="D65" s="2"/>
      <c r="E65" s="3"/>
      <c r="F65" s="3"/>
      <c r="G65" s="3"/>
      <c r="H65" s="3"/>
      <c r="I65" s="3"/>
      <c r="J65" s="75"/>
      <c r="K65" s="75"/>
      <c r="L65" s="75"/>
      <c r="M65" s="75"/>
      <c r="N65" s="75"/>
      <c r="O65" s="76"/>
      <c r="P65" s="75"/>
      <c r="Q65" s="75"/>
      <c r="R65" s="75"/>
      <c r="S65" s="75"/>
      <c r="T65" s="75"/>
      <c r="U65" s="75"/>
      <c r="V65" s="75"/>
      <c r="W65" s="75"/>
      <c r="X65" s="75"/>
      <c r="Y65" s="1"/>
      <c r="Z65" s="1"/>
      <c r="AA65" s="1"/>
      <c r="AB65" s="1"/>
      <c r="AC65" s="5"/>
    </row>
    <row r="66" spans="1:29" ht="15.75" x14ac:dyDescent="0.25">
      <c r="A66" s="1" t="s">
        <v>153</v>
      </c>
      <c r="B66" s="2"/>
      <c r="C66" s="2"/>
      <c r="D66" s="2"/>
      <c r="E66" s="3"/>
      <c r="F66" s="3"/>
      <c r="G66" s="3"/>
      <c r="H66" s="3"/>
      <c r="I66" s="3"/>
      <c r="J66" s="3"/>
      <c r="K66" s="3"/>
      <c r="L66" s="3"/>
      <c r="M66" s="3"/>
      <c r="N66" s="74"/>
      <c r="O66" s="3"/>
      <c r="P66" s="3"/>
      <c r="Q66" s="3"/>
      <c r="R66" s="4"/>
      <c r="S66" s="77"/>
      <c r="T66" s="3"/>
      <c r="U66" s="77"/>
      <c r="V66" s="3"/>
      <c r="W66" s="3"/>
      <c r="X66" s="3"/>
      <c r="Y66" s="1"/>
      <c r="Z66" s="1"/>
      <c r="AA66" s="1"/>
      <c r="AB66" s="1"/>
      <c r="AC66" s="5"/>
    </row>
    <row r="67" spans="1:29" ht="15.75" x14ac:dyDescent="0.25">
      <c r="A67" s="1" t="s">
        <v>154</v>
      </c>
      <c r="B67" s="2"/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74"/>
      <c r="O67" s="3"/>
      <c r="P67" s="3"/>
      <c r="Q67" s="3"/>
      <c r="R67" s="4"/>
      <c r="S67" s="3"/>
      <c r="T67" s="3"/>
      <c r="U67" s="3"/>
      <c r="V67" s="3"/>
      <c r="W67" s="3"/>
      <c r="X67" s="3"/>
      <c r="Y67" s="1"/>
      <c r="Z67" s="1"/>
      <c r="AA67" s="1"/>
      <c r="AB67" s="1"/>
      <c r="AC67" s="5"/>
    </row>
    <row r="68" spans="1:29" ht="15.75" x14ac:dyDescent="0.25">
      <c r="A68" s="1" t="s">
        <v>155</v>
      </c>
      <c r="B68" s="2"/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74"/>
      <c r="O68" s="3"/>
      <c r="P68" s="3"/>
      <c r="Q68" s="3"/>
      <c r="R68" s="4"/>
      <c r="S68" s="3"/>
      <c r="T68" s="3"/>
      <c r="U68" s="3"/>
      <c r="V68" s="3"/>
      <c r="W68" s="3"/>
      <c r="X68" s="3"/>
      <c r="Y68" s="1"/>
      <c r="Z68" s="1"/>
      <c r="AA68" s="1"/>
      <c r="AB68" s="1"/>
      <c r="AC68" s="5"/>
    </row>
    <row r="69" spans="1:29" ht="15.75" x14ac:dyDescent="0.25">
      <c r="A69" s="1"/>
      <c r="B69" s="2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74"/>
      <c r="O69" s="3"/>
      <c r="P69" s="3"/>
      <c r="Q69" s="3"/>
      <c r="R69" s="4"/>
      <c r="S69" s="3"/>
      <c r="T69" s="3"/>
      <c r="U69" s="3"/>
      <c r="V69" s="3"/>
      <c r="W69" s="3"/>
      <c r="X69" s="3"/>
      <c r="Y69" s="1"/>
      <c r="Z69" s="1"/>
      <c r="AA69" s="1"/>
      <c r="AB69" s="1"/>
      <c r="AC69" s="5"/>
    </row>
    <row r="70" spans="1:29" ht="15.75" x14ac:dyDescent="0.25">
      <c r="A70" s="1"/>
      <c r="B70" s="2"/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74"/>
      <c r="O70" s="3"/>
      <c r="P70" s="3"/>
      <c r="Q70" s="3"/>
      <c r="R70" s="4"/>
      <c r="S70" s="3"/>
      <c r="T70" s="3"/>
      <c r="U70" s="3"/>
      <c r="V70" s="3"/>
      <c r="W70" s="3"/>
      <c r="X70" s="3"/>
      <c r="Y70" s="1"/>
      <c r="Z70" s="1"/>
      <c r="AA70" s="1"/>
      <c r="AB70" s="1"/>
      <c r="AC70" s="5"/>
    </row>
    <row r="71" spans="1:29" ht="15.75" x14ac:dyDescent="0.25">
      <c r="A71" s="1"/>
      <c r="B71" s="2"/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  <c r="N71" s="74"/>
      <c r="O71" s="3"/>
      <c r="P71" s="3"/>
      <c r="Q71" s="3"/>
      <c r="R71" s="4"/>
      <c r="S71" s="3"/>
      <c r="T71" s="3"/>
      <c r="U71" s="3"/>
      <c r="V71" s="3"/>
      <c r="W71" s="3"/>
      <c r="X71" s="3"/>
      <c r="Y71" s="1"/>
      <c r="Z71" s="1"/>
      <c r="AA71" s="1"/>
      <c r="AB71" s="1"/>
      <c r="AC71" s="5"/>
    </row>
    <row r="72" spans="1:29" ht="15.75" x14ac:dyDescent="0.25">
      <c r="A72" s="1"/>
      <c r="B72" s="2"/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  <c r="N72" s="74"/>
      <c r="O72" s="3"/>
      <c r="P72" s="3"/>
      <c r="Q72" s="3"/>
      <c r="R72" s="4"/>
      <c r="S72" s="3"/>
      <c r="T72" s="3"/>
      <c r="U72" s="3"/>
      <c r="V72" s="3"/>
      <c r="W72" s="3"/>
      <c r="X72" s="3"/>
      <c r="Y72" s="1"/>
      <c r="Z72" s="1"/>
      <c r="AA72" s="1"/>
      <c r="AB72" s="1"/>
      <c r="AC72" s="5"/>
    </row>
    <row r="73" spans="1:29" ht="15.75" x14ac:dyDescent="0.25">
      <c r="A73" s="1"/>
      <c r="B73" s="2"/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  <c r="N73" s="74"/>
      <c r="O73" s="3"/>
      <c r="P73" s="3"/>
      <c r="Q73" s="3"/>
      <c r="R73" s="4"/>
      <c r="S73" s="3"/>
      <c r="T73" s="3"/>
      <c r="U73" s="3"/>
      <c r="V73" s="3"/>
      <c r="W73" s="3"/>
      <c r="X73" s="3"/>
      <c r="Y73" s="1"/>
      <c r="Z73" s="1"/>
      <c r="AA73" s="1"/>
      <c r="AB73" s="1"/>
      <c r="AC73" s="5"/>
    </row>
    <row r="74" spans="1:29" ht="15.75" x14ac:dyDescent="0.25">
      <c r="A74" s="1"/>
      <c r="B74" s="2"/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  <c r="N74" s="74"/>
      <c r="O74" s="3"/>
      <c r="P74" s="3"/>
      <c r="Q74" s="3"/>
      <c r="R74" s="4"/>
      <c r="S74" s="3"/>
      <c r="T74" s="3"/>
      <c r="U74" s="3"/>
      <c r="V74" s="3"/>
      <c r="W74" s="3"/>
      <c r="X74" s="3"/>
      <c r="Y74" s="1"/>
      <c r="Z74" s="1"/>
      <c r="AA74" s="1"/>
      <c r="AB74" s="1"/>
      <c r="AC74" s="5"/>
    </row>
    <row r="75" spans="1:29" ht="15.75" x14ac:dyDescent="0.25">
      <c r="A75" s="1"/>
      <c r="B75" s="2"/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  <c r="N75" s="74"/>
      <c r="O75" s="3"/>
      <c r="P75" s="3"/>
      <c r="Q75" s="3"/>
      <c r="R75" s="4"/>
      <c r="S75" s="3"/>
      <c r="T75" s="3"/>
      <c r="U75" s="3"/>
      <c r="V75" s="3"/>
      <c r="W75" s="3"/>
      <c r="X75" s="3"/>
      <c r="Y75" s="1"/>
      <c r="Z75" s="1"/>
      <c r="AA75" s="1"/>
      <c r="AB75" s="1"/>
      <c r="AC75" s="5"/>
    </row>
    <row r="76" spans="1:29" ht="15.75" x14ac:dyDescent="0.25">
      <c r="A76" s="1"/>
      <c r="B76" s="2"/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/>
      <c r="S76" s="3"/>
      <c r="T76" s="3"/>
      <c r="U76" s="3"/>
      <c r="V76" s="3"/>
      <c r="W76" s="3"/>
      <c r="X76" s="3"/>
      <c r="Y76" s="1"/>
      <c r="Z76" s="1"/>
      <c r="AA76" s="1"/>
      <c r="AB76" s="1"/>
      <c r="AC76" s="5"/>
    </row>
    <row r="77" spans="1:29" ht="15.75" x14ac:dyDescent="0.25">
      <c r="A77" s="1"/>
      <c r="B77" s="2"/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3"/>
      <c r="T77" s="3"/>
      <c r="U77" s="3"/>
      <c r="V77" s="3"/>
      <c r="W77" s="3"/>
      <c r="X77" s="3"/>
      <c r="Y77" s="1"/>
      <c r="Z77" s="1"/>
      <c r="AA77" s="1"/>
      <c r="AB77" s="1"/>
      <c r="AC77" s="5"/>
    </row>
    <row r="78" spans="1:29" ht="15.75" x14ac:dyDescent="0.25">
      <c r="A78" s="1"/>
      <c r="B78" s="2"/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"/>
      <c r="S78" s="3"/>
      <c r="T78" s="3"/>
      <c r="U78" s="3"/>
      <c r="V78" s="3"/>
      <c r="W78" s="3"/>
      <c r="X78" s="3"/>
      <c r="Y78" s="1"/>
      <c r="Z78" s="1"/>
      <c r="AA78" s="1"/>
      <c r="AB78" s="1"/>
      <c r="AC78" s="5"/>
    </row>
    <row r="79" spans="1:29" ht="15.75" x14ac:dyDescent="0.25">
      <c r="A79" s="1"/>
      <c r="B79" s="2"/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  <c r="S79" s="3"/>
      <c r="T79" s="3"/>
      <c r="U79" s="3"/>
      <c r="V79" s="3"/>
      <c r="W79" s="3"/>
      <c r="X79" s="3"/>
      <c r="Y79" s="1"/>
      <c r="Z79" s="1"/>
      <c r="AA79" s="1"/>
      <c r="AB79" s="1"/>
      <c r="AC79" s="5"/>
    </row>
    <row r="80" spans="1:29" ht="15.75" x14ac:dyDescent="0.25">
      <c r="A80" s="1"/>
      <c r="B80" s="2"/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3"/>
      <c r="T80" s="3"/>
      <c r="U80" s="3"/>
      <c r="V80" s="3"/>
      <c r="W80" s="3"/>
      <c r="X80" s="3"/>
      <c r="Y80" s="1"/>
      <c r="Z80" s="1"/>
      <c r="AA80" s="1"/>
      <c r="AB80" s="1"/>
      <c r="AC80" s="5"/>
    </row>
    <row r="81" spans="1:29" ht="15.75" x14ac:dyDescent="0.25">
      <c r="A81" s="1"/>
      <c r="B81" s="2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/>
      <c r="S81" s="3"/>
      <c r="T81" s="3"/>
      <c r="U81" s="3"/>
      <c r="V81" s="3"/>
      <c r="W81" s="3"/>
      <c r="X81" s="3"/>
      <c r="Y81" s="1"/>
      <c r="Z81" s="1"/>
      <c r="AA81" s="1"/>
      <c r="AB81" s="1"/>
      <c r="AC81" s="5"/>
    </row>
    <row r="82" spans="1:29" ht="15.75" x14ac:dyDescent="0.25">
      <c r="A82" s="1"/>
      <c r="B82" s="2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  <c r="S82" s="3"/>
      <c r="T82" s="3"/>
      <c r="U82" s="3"/>
      <c r="V82" s="3"/>
      <c r="W82" s="3"/>
      <c r="X82" s="3"/>
      <c r="Y82" s="1"/>
      <c r="Z82" s="1"/>
      <c r="AA82" s="1"/>
      <c r="AB82" s="1"/>
      <c r="AC82" s="5"/>
    </row>
    <row r="83" spans="1:29" ht="15.75" x14ac:dyDescent="0.25">
      <c r="A83" s="1"/>
      <c r="B83" s="2"/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/>
      <c r="S83" s="3"/>
      <c r="T83" s="3"/>
      <c r="U83" s="3"/>
      <c r="V83" s="3"/>
      <c r="W83" s="3"/>
      <c r="X83" s="3"/>
      <c r="Y83" s="1"/>
      <c r="Z83" s="1"/>
      <c r="AA83" s="1"/>
      <c r="AB83" s="1"/>
      <c r="AC83" s="5"/>
    </row>
    <row r="84" spans="1:29" ht="15.75" x14ac:dyDescent="0.25">
      <c r="A84" s="1"/>
      <c r="B84" s="2"/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/>
      <c r="S84" s="3"/>
      <c r="T84" s="3"/>
      <c r="U84" s="3"/>
      <c r="V84" s="3"/>
      <c r="W84" s="3"/>
      <c r="X84" s="3"/>
      <c r="Y84" s="1"/>
      <c r="Z84" s="1"/>
      <c r="AA84" s="1"/>
      <c r="AB84" s="1"/>
      <c r="AC84" s="5"/>
    </row>
    <row r="85" spans="1:29" ht="15.75" x14ac:dyDescent="0.25">
      <c r="A85" s="1"/>
      <c r="B85" s="2"/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/>
      <c r="S85" s="3"/>
      <c r="T85" s="3"/>
      <c r="U85" s="3"/>
      <c r="V85" s="3"/>
      <c r="W85" s="3"/>
      <c r="X85" s="3"/>
      <c r="Y85" s="1"/>
      <c r="Z85" s="1"/>
      <c r="AA85" s="1"/>
      <c r="AB85" s="1"/>
      <c r="AC85" s="5"/>
    </row>
    <row r="86" spans="1:29" ht="15.75" x14ac:dyDescent="0.25">
      <c r="A86" s="1"/>
      <c r="B86" s="2"/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/>
      <c r="S86" s="3"/>
      <c r="T86" s="3"/>
      <c r="U86" s="3"/>
      <c r="V86" s="3"/>
      <c r="W86" s="3"/>
      <c r="X86" s="3"/>
      <c r="Y86" s="1"/>
      <c r="Z86" s="1"/>
      <c r="AA86" s="1"/>
      <c r="AB86" s="1"/>
      <c r="AC86" s="5"/>
    </row>
    <row r="87" spans="1:29" ht="15.75" x14ac:dyDescent="0.25">
      <c r="A87" s="1"/>
      <c r="B87" s="2"/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/>
      <c r="S87" s="3"/>
      <c r="T87" s="3"/>
      <c r="U87" s="3"/>
      <c r="V87" s="3"/>
      <c r="W87" s="3"/>
      <c r="X87" s="3"/>
      <c r="Y87" s="1"/>
      <c r="Z87" s="1"/>
      <c r="AA87" s="1"/>
      <c r="AB87" s="1"/>
      <c r="AC87" s="5"/>
    </row>
    <row r="88" spans="1:29" ht="15.75" x14ac:dyDescent="0.25">
      <c r="A88" s="1"/>
      <c r="B88" s="2"/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/>
      <c r="S88" s="3"/>
      <c r="T88" s="3"/>
      <c r="U88" s="3"/>
      <c r="V88" s="3"/>
      <c r="W88" s="3"/>
      <c r="X88" s="3"/>
      <c r="Y88" s="1"/>
      <c r="Z88" s="1"/>
      <c r="AA88" s="1"/>
      <c r="AB88" s="1"/>
      <c r="AC88" s="5"/>
    </row>
    <row r="89" spans="1:29" ht="15.75" x14ac:dyDescent="0.25">
      <c r="A89" s="1"/>
      <c r="B89" s="2"/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/>
      <c r="S89" s="3"/>
      <c r="T89" s="3"/>
      <c r="U89" s="3"/>
      <c r="V89" s="3"/>
      <c r="W89" s="3"/>
      <c r="X89" s="3"/>
      <c r="Y89" s="1"/>
      <c r="Z89" s="1"/>
      <c r="AA89" s="1"/>
      <c r="AB89" s="1"/>
      <c r="AC89" s="5"/>
    </row>
    <row r="90" spans="1:29" ht="15.75" x14ac:dyDescent="0.25">
      <c r="A90" s="1"/>
      <c r="B90" s="2"/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/>
      <c r="S90" s="3"/>
      <c r="T90" s="3"/>
      <c r="U90" s="3"/>
      <c r="V90" s="3"/>
      <c r="W90" s="3"/>
      <c r="X90" s="3"/>
      <c r="Y90" s="1"/>
      <c r="Z90" s="1"/>
      <c r="AA90" s="1"/>
      <c r="AB90" s="1"/>
      <c r="AC90" s="5"/>
    </row>
    <row r="91" spans="1:29" ht="15.75" x14ac:dyDescent="0.25">
      <c r="A91" s="1"/>
      <c r="B91" s="2"/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/>
      <c r="S91" s="3"/>
      <c r="T91" s="3"/>
      <c r="U91" s="3"/>
      <c r="V91" s="3"/>
      <c r="W91" s="3"/>
      <c r="X91" s="3"/>
      <c r="Y91" s="1"/>
      <c r="Z91" s="1"/>
      <c r="AA91" s="1"/>
      <c r="AB91" s="1"/>
      <c r="AC91" s="5"/>
    </row>
    <row r="92" spans="1:29" ht="15.75" x14ac:dyDescent="0.25">
      <c r="A92" s="1"/>
      <c r="B92" s="2"/>
      <c r="C92" s="2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/>
      <c r="S92" s="3"/>
      <c r="T92" s="3"/>
      <c r="U92" s="3"/>
      <c r="V92" s="3"/>
      <c r="W92" s="3"/>
      <c r="X92" s="3"/>
      <c r="Y92" s="1"/>
      <c r="Z92" s="1"/>
      <c r="AA92" s="1"/>
      <c r="AB92" s="1"/>
      <c r="AC92" s="5"/>
    </row>
    <row r="93" spans="1:29" ht="15.75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  <c r="S93" s="3"/>
      <c r="T93" s="3"/>
      <c r="U93" s="3"/>
      <c r="V93" s="3"/>
      <c r="W93" s="3"/>
      <c r="X93" s="3"/>
      <c r="Y93" s="1"/>
      <c r="Z93" s="1"/>
      <c r="AA93" s="1"/>
      <c r="AB93" s="1"/>
      <c r="AC93" s="5"/>
    </row>
    <row r="94" spans="1:29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  <c r="S94" s="3"/>
      <c r="T94" s="3"/>
      <c r="U94" s="3"/>
      <c r="V94" s="3"/>
      <c r="W94" s="3"/>
      <c r="X94" s="3"/>
      <c r="Y94" s="1"/>
      <c r="Z94" s="1"/>
      <c r="AA94" s="1"/>
      <c r="AB94" s="1"/>
      <c r="AC94" s="5"/>
    </row>
    <row r="95" spans="1:29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  <c r="S95" s="3"/>
      <c r="T95" s="3"/>
      <c r="U95" s="3"/>
      <c r="V95" s="3"/>
      <c r="W95" s="3"/>
      <c r="X95" s="3"/>
      <c r="Y95" s="1"/>
      <c r="Z95" s="1"/>
      <c r="AA95" s="1"/>
      <c r="AB95" s="1"/>
      <c r="AC95" s="5"/>
    </row>
    <row r="96" spans="1:29" ht="15.75" x14ac:dyDescent="0.25">
      <c r="A96" s="1"/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  <c r="S96" s="3"/>
      <c r="T96" s="3"/>
      <c r="U96" s="3"/>
      <c r="V96" s="3"/>
      <c r="W96" s="3"/>
      <c r="X96" s="3"/>
      <c r="Y96" s="1"/>
      <c r="Z96" s="1"/>
      <c r="AA96" s="1"/>
      <c r="AB96" s="1"/>
      <c r="AC96" s="5"/>
    </row>
    <row r="97" spans="1:29" ht="15.75" x14ac:dyDescent="0.25">
      <c r="A97" s="1"/>
      <c r="B97" s="2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  <c r="S97" s="3"/>
      <c r="T97" s="3"/>
      <c r="U97" s="3"/>
      <c r="V97" s="3"/>
      <c r="W97" s="3"/>
      <c r="X97" s="3"/>
      <c r="Y97" s="1"/>
      <c r="Z97" s="1"/>
      <c r="AA97" s="1"/>
      <c r="AB97" s="1"/>
      <c r="AC97" s="5"/>
    </row>
    <row r="98" spans="1:29" ht="15.75" x14ac:dyDescent="0.25">
      <c r="A98" s="1"/>
      <c r="B98" s="2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  <c r="S98" s="3"/>
      <c r="T98" s="3"/>
      <c r="U98" s="3"/>
      <c r="V98" s="3"/>
      <c r="W98" s="3"/>
      <c r="X98" s="3"/>
      <c r="Y98" s="1"/>
      <c r="Z98" s="1"/>
      <c r="AA98" s="1"/>
      <c r="AB98" s="1"/>
      <c r="AC98" s="5"/>
    </row>
    <row r="99" spans="1:29" ht="15.75" x14ac:dyDescent="0.25">
      <c r="A99" s="1"/>
      <c r="B99" s="2"/>
      <c r="C99" s="2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  <c r="S99" s="3"/>
      <c r="T99" s="3"/>
      <c r="U99" s="3"/>
      <c r="V99" s="3"/>
      <c r="W99" s="3"/>
      <c r="X99" s="3"/>
      <c r="Y99" s="1"/>
      <c r="Z99" s="1"/>
      <c r="AA99" s="1"/>
      <c r="AB99" s="1"/>
      <c r="AC99" s="5"/>
    </row>
    <row r="100" spans="1:29" ht="15.75" x14ac:dyDescent="0.25">
      <c r="A100" s="1"/>
      <c r="B100" s="2"/>
      <c r="C100" s="2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  <c r="S100" s="3"/>
      <c r="T100" s="3"/>
      <c r="U100" s="3"/>
      <c r="V100" s="3"/>
      <c r="W100" s="3"/>
      <c r="X100" s="3"/>
      <c r="Y100" s="1"/>
      <c r="Z100" s="1"/>
      <c r="AA100" s="1"/>
      <c r="AB100" s="1"/>
      <c r="AC100" s="5"/>
    </row>
    <row r="101" spans="1:29" ht="15.75" x14ac:dyDescent="0.25">
      <c r="A101" s="1"/>
      <c r="B101" s="2"/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  <c r="S101" s="3"/>
      <c r="T101" s="3"/>
      <c r="U101" s="3"/>
      <c r="V101" s="3"/>
      <c r="W101" s="3"/>
      <c r="X101" s="3"/>
      <c r="Y101" s="1"/>
      <c r="Z101" s="1"/>
      <c r="AA101" s="1"/>
      <c r="AB101" s="1"/>
      <c r="AC101" s="5"/>
    </row>
    <row r="102" spans="1:29" ht="15.75" x14ac:dyDescent="0.25">
      <c r="A102" s="1"/>
      <c r="B102" s="2"/>
      <c r="C102" s="2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  <c r="S102" s="3"/>
      <c r="T102" s="3"/>
      <c r="U102" s="3"/>
      <c r="V102" s="3"/>
      <c r="W102" s="3"/>
      <c r="X102" s="3"/>
      <c r="Y102" s="1"/>
      <c r="Z102" s="1"/>
      <c r="AA102" s="1"/>
      <c r="AB102" s="1"/>
      <c r="AC102" s="5"/>
    </row>
    <row r="103" spans="1:29" ht="15.75" x14ac:dyDescent="0.25">
      <c r="A103" s="1"/>
      <c r="B103" s="2"/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  <c r="S103" s="3"/>
      <c r="T103" s="3"/>
      <c r="U103" s="3"/>
      <c r="V103" s="3"/>
      <c r="W103" s="3"/>
      <c r="X103" s="3"/>
      <c r="Y103" s="1"/>
      <c r="Z103" s="1"/>
      <c r="AA103" s="1"/>
      <c r="AB103" s="1"/>
      <c r="AC103" s="5"/>
    </row>
    <row r="104" spans="1:29" ht="15.75" x14ac:dyDescent="0.25">
      <c r="A104" s="1"/>
      <c r="B104" s="2"/>
      <c r="C104" s="2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  <c r="S104" s="3"/>
      <c r="T104" s="3"/>
      <c r="U104" s="3"/>
      <c r="V104" s="3"/>
      <c r="W104" s="3"/>
      <c r="X104" s="3"/>
      <c r="Y104" s="1"/>
      <c r="Z104" s="1"/>
      <c r="AA104" s="1"/>
      <c r="AB104" s="1"/>
      <c r="AC104" s="5"/>
    </row>
    <row r="105" spans="1:29" ht="15.75" x14ac:dyDescent="0.25">
      <c r="A105" s="1"/>
      <c r="B105" s="2"/>
      <c r="C105" s="2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  <c r="S105" s="3"/>
      <c r="T105" s="3"/>
      <c r="U105" s="3"/>
      <c r="V105" s="3"/>
      <c r="W105" s="3"/>
      <c r="X105" s="3"/>
      <c r="Y105" s="1"/>
      <c r="Z105" s="1"/>
      <c r="AA105" s="1"/>
      <c r="AB105" s="1"/>
      <c r="AC105" s="5"/>
    </row>
    <row r="106" spans="1:29" ht="15.75" x14ac:dyDescent="0.25">
      <c r="A106" s="1"/>
      <c r="B106" s="2"/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  <c r="S106" s="3"/>
      <c r="T106" s="3"/>
      <c r="U106" s="3"/>
      <c r="V106" s="3"/>
      <c r="W106" s="3"/>
      <c r="X106" s="3"/>
      <c r="Y106" s="1"/>
      <c r="Z106" s="1"/>
      <c r="AA106" s="1"/>
      <c r="AB106" s="1"/>
      <c r="AC106" s="5"/>
    </row>
    <row r="107" spans="1:29" ht="15.75" x14ac:dyDescent="0.25">
      <c r="A107" s="1"/>
      <c r="B107" s="2"/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  <c r="S107" s="3"/>
      <c r="T107" s="3"/>
      <c r="U107" s="3"/>
      <c r="V107" s="3"/>
      <c r="W107" s="3"/>
      <c r="X107" s="3"/>
      <c r="Y107" s="1"/>
      <c r="Z107" s="1"/>
      <c r="AA107" s="1"/>
      <c r="AB107" s="1"/>
      <c r="AC107" s="5"/>
    </row>
    <row r="108" spans="1:29" ht="15.75" x14ac:dyDescent="0.25">
      <c r="A108" s="1"/>
      <c r="B108" s="2"/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  <c r="S108" s="3"/>
      <c r="T108" s="3"/>
      <c r="U108" s="3"/>
      <c r="V108" s="3"/>
      <c r="W108" s="3"/>
      <c r="X108" s="3"/>
      <c r="Y108" s="1"/>
      <c r="Z108" s="1"/>
      <c r="AA108" s="1"/>
      <c r="AB108" s="1"/>
      <c r="AC108" s="5"/>
    </row>
    <row r="109" spans="1:29" ht="15.75" x14ac:dyDescent="0.25">
      <c r="A109" s="1"/>
      <c r="B109" s="2"/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5"/>
    </row>
    <row r="110" spans="1:29" ht="15.75" x14ac:dyDescent="0.25">
      <c r="A110" s="1"/>
      <c r="B110" s="2"/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5"/>
    </row>
    <row r="111" spans="1:29" ht="15.75" x14ac:dyDescent="0.25">
      <c r="A111" s="1"/>
      <c r="B111" s="2"/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5"/>
    </row>
    <row r="112" spans="1:29" ht="15.75" x14ac:dyDescent="0.25">
      <c r="A112" s="1"/>
      <c r="B112" s="2"/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  <c r="S112" s="3"/>
      <c r="T112" s="3"/>
      <c r="U112" s="3"/>
      <c r="V112" s="3"/>
      <c r="W112" s="3"/>
      <c r="X112" s="3"/>
      <c r="Y112" s="1"/>
      <c r="Z112" s="1"/>
      <c r="AA112" s="1"/>
      <c r="AB112" s="1"/>
      <c r="AC112" s="5"/>
    </row>
    <row r="113" spans="1:29" ht="15.75" x14ac:dyDescent="0.25">
      <c r="A113" s="1"/>
      <c r="B113" s="2"/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  <c r="S113" s="3"/>
      <c r="T113" s="3"/>
      <c r="U113" s="3"/>
      <c r="V113" s="3"/>
      <c r="W113" s="3"/>
      <c r="X113" s="3"/>
      <c r="Y113" s="1"/>
      <c r="Z113" s="1"/>
      <c r="AA113" s="1"/>
      <c r="AB113" s="1"/>
      <c r="AC113" s="5"/>
    </row>
    <row r="114" spans="1:29" ht="15.75" x14ac:dyDescent="0.25">
      <c r="A114" s="1"/>
      <c r="B114" s="2"/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  <c r="S114" s="3"/>
      <c r="T114" s="3"/>
      <c r="U114" s="3"/>
      <c r="V114" s="3"/>
      <c r="W114" s="3"/>
      <c r="X114" s="3"/>
      <c r="Y114" s="1"/>
      <c r="Z114" s="1"/>
      <c r="AA114" s="1"/>
      <c r="AB114" s="1"/>
      <c r="AC114" s="5"/>
    </row>
    <row r="115" spans="1:29" ht="15.75" x14ac:dyDescent="0.25">
      <c r="A115" s="1"/>
      <c r="B115" s="2"/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  <c r="S115" s="3"/>
      <c r="T115" s="3"/>
      <c r="U115" s="3"/>
      <c r="V115" s="3"/>
      <c r="W115" s="3"/>
      <c r="X115" s="3"/>
      <c r="Y115" s="1"/>
      <c r="Z115" s="1"/>
      <c r="AA115" s="1"/>
      <c r="AB115" s="1"/>
      <c r="AC115" s="5"/>
    </row>
    <row r="116" spans="1:29" ht="15.75" x14ac:dyDescent="0.25">
      <c r="A116" s="1"/>
      <c r="B116" s="2"/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  <c r="S116" s="3"/>
      <c r="T116" s="3"/>
      <c r="U116" s="3"/>
      <c r="V116" s="3"/>
      <c r="W116" s="3"/>
      <c r="X116" s="3"/>
      <c r="Y116" s="1"/>
      <c r="Z116" s="1"/>
      <c r="AA116" s="1"/>
      <c r="AB116" s="1"/>
      <c r="AC116" s="5"/>
    </row>
    <row r="117" spans="1:29" ht="15.75" x14ac:dyDescent="0.25">
      <c r="A117" s="1"/>
      <c r="B117" s="2"/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  <c r="S117" s="3"/>
      <c r="T117" s="3"/>
      <c r="U117" s="3"/>
      <c r="V117" s="3"/>
      <c r="W117" s="3"/>
      <c r="X117" s="3"/>
      <c r="Y117" s="1"/>
      <c r="Z117" s="1"/>
      <c r="AA117" s="1"/>
      <c r="AB117" s="1"/>
      <c r="AC117" s="5"/>
    </row>
    <row r="118" spans="1:29" ht="15.75" x14ac:dyDescent="0.25">
      <c r="A118" s="1"/>
      <c r="B118" s="2"/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  <c r="S118" s="3"/>
      <c r="T118" s="3"/>
      <c r="U118" s="3"/>
      <c r="V118" s="3"/>
      <c r="W118" s="3"/>
      <c r="X118" s="3"/>
      <c r="Y118" s="1"/>
      <c r="Z118" s="1"/>
      <c r="AA118" s="1"/>
      <c r="AB118" s="1"/>
      <c r="AC118" s="5"/>
    </row>
    <row r="119" spans="1:29" ht="15.75" x14ac:dyDescent="0.25">
      <c r="A119" s="1"/>
      <c r="B119" s="2"/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  <c r="S119" s="3"/>
      <c r="T119" s="3"/>
      <c r="U119" s="3"/>
      <c r="V119" s="3"/>
      <c r="W119" s="3"/>
      <c r="X119" s="3"/>
      <c r="Y119" s="1"/>
      <c r="Z119" s="1"/>
      <c r="AA119" s="1"/>
      <c r="AB119" s="1"/>
      <c r="AC119" s="5"/>
    </row>
    <row r="120" spans="1:29" ht="15.75" x14ac:dyDescent="0.25">
      <c r="A120" s="1"/>
      <c r="B120" s="2"/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  <c r="S120" s="3"/>
      <c r="T120" s="3"/>
      <c r="U120" s="3"/>
      <c r="V120" s="3"/>
      <c r="W120" s="3"/>
      <c r="X120" s="3"/>
      <c r="Y120" s="1"/>
      <c r="Z120" s="1"/>
      <c r="AA120" s="1"/>
      <c r="AB120" s="1"/>
      <c r="AC120" s="5"/>
    </row>
    <row r="121" spans="1:29" ht="15.75" x14ac:dyDescent="0.25">
      <c r="A121" s="1"/>
      <c r="B121" s="2"/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  <c r="S121" s="3"/>
      <c r="T121" s="3"/>
      <c r="U121" s="3"/>
      <c r="V121" s="3"/>
      <c r="W121" s="3"/>
      <c r="X121" s="3"/>
      <c r="Y121" s="1"/>
      <c r="Z121" s="1"/>
      <c r="AA121" s="1"/>
      <c r="AB121" s="1"/>
      <c r="AC121" s="5"/>
    </row>
    <row r="122" spans="1:29" ht="15.75" x14ac:dyDescent="0.25">
      <c r="A122" s="1"/>
      <c r="B122" s="2"/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  <c r="S122" s="3"/>
      <c r="T122" s="3"/>
      <c r="U122" s="3"/>
      <c r="V122" s="3"/>
      <c r="W122" s="3"/>
      <c r="X122" s="3"/>
      <c r="Y122" s="1"/>
      <c r="Z122" s="1"/>
      <c r="AA122" s="1"/>
      <c r="AB122" s="1"/>
      <c r="AC122" s="5"/>
    </row>
    <row r="123" spans="1:29" ht="15.75" x14ac:dyDescent="0.25">
      <c r="A123" s="1"/>
      <c r="B123" s="2"/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  <c r="S123" s="3"/>
      <c r="T123" s="3"/>
      <c r="U123" s="3"/>
      <c r="V123" s="3"/>
      <c r="W123" s="3"/>
      <c r="X123" s="3"/>
      <c r="Y123" s="1"/>
      <c r="Z123" s="1"/>
      <c r="AA123" s="1"/>
      <c r="AB123" s="1"/>
      <c r="AC123" s="5"/>
    </row>
    <row r="124" spans="1:29" ht="15.75" x14ac:dyDescent="0.25">
      <c r="A124" s="1"/>
      <c r="B124" s="2"/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  <c r="S124" s="3"/>
      <c r="T124" s="3"/>
      <c r="U124" s="3"/>
      <c r="V124" s="3"/>
      <c r="W124" s="3"/>
      <c r="X124" s="3"/>
      <c r="Y124" s="1"/>
      <c r="Z124" s="1"/>
      <c r="AA124" s="1"/>
      <c r="AB124" s="1"/>
      <c r="AC124" s="5"/>
    </row>
    <row r="125" spans="1:29" ht="15.75" x14ac:dyDescent="0.25">
      <c r="A125" s="1"/>
      <c r="B125" s="2"/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4"/>
      <c r="S125" s="3"/>
      <c r="T125" s="3"/>
      <c r="U125" s="3"/>
      <c r="V125" s="3"/>
      <c r="W125" s="3"/>
      <c r="X125" s="3"/>
      <c r="Y125" s="1"/>
      <c r="Z125" s="1"/>
      <c r="AA125" s="1"/>
      <c r="AB125" s="1"/>
      <c r="AC125" s="5"/>
    </row>
    <row r="126" spans="1:29" ht="15.75" x14ac:dyDescent="0.25">
      <c r="A126" s="1"/>
      <c r="B126" s="2"/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4"/>
      <c r="S126" s="3"/>
      <c r="T126" s="3"/>
      <c r="U126" s="3"/>
      <c r="V126" s="3"/>
      <c r="W126" s="3"/>
      <c r="X126" s="3"/>
      <c r="Y126" s="1"/>
      <c r="Z126" s="1"/>
      <c r="AA126" s="1"/>
      <c r="AB126" s="1"/>
      <c r="AC126" s="5"/>
    </row>
    <row r="127" spans="1:29" ht="15.75" x14ac:dyDescent="0.25">
      <c r="A127" s="1"/>
      <c r="B127" s="2"/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4"/>
      <c r="S127" s="3"/>
      <c r="T127" s="3"/>
      <c r="U127" s="3"/>
      <c r="V127" s="3"/>
      <c r="W127" s="3"/>
      <c r="X127" s="3"/>
      <c r="Y127" s="1"/>
      <c r="Z127" s="1"/>
      <c r="AA127" s="1"/>
      <c r="AB127" s="1"/>
      <c r="AC127" s="5"/>
    </row>
    <row r="128" spans="1:29" ht="15.75" x14ac:dyDescent="0.25">
      <c r="A128" s="1"/>
      <c r="B128" s="2"/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4"/>
      <c r="S128" s="3"/>
      <c r="T128" s="3"/>
      <c r="U128" s="3"/>
      <c r="V128" s="3"/>
      <c r="W128" s="3"/>
      <c r="X128" s="3"/>
      <c r="Y128" s="1"/>
      <c r="Z128" s="1"/>
      <c r="AA128" s="1"/>
      <c r="AB128" s="1"/>
      <c r="AC128" s="5"/>
    </row>
    <row r="129" spans="1:29" ht="15.75" x14ac:dyDescent="0.25">
      <c r="A129" s="1"/>
      <c r="B129" s="2"/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4"/>
      <c r="S129" s="3"/>
      <c r="T129" s="3"/>
      <c r="U129" s="3"/>
      <c r="V129" s="3"/>
      <c r="W129" s="3"/>
      <c r="X129" s="3"/>
      <c r="Y129" s="1"/>
      <c r="Z129" s="1"/>
      <c r="AA129" s="1"/>
      <c r="AB129" s="1"/>
      <c r="AC129" s="5"/>
    </row>
    <row r="130" spans="1:29" ht="15.75" x14ac:dyDescent="0.25">
      <c r="A130" s="1"/>
      <c r="B130" s="2"/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4"/>
      <c r="S130" s="3"/>
      <c r="T130" s="3"/>
      <c r="U130" s="3"/>
      <c r="V130" s="3"/>
      <c r="W130" s="3"/>
      <c r="X130" s="3"/>
      <c r="Y130" s="1"/>
      <c r="Z130" s="1"/>
      <c r="AA130" s="1"/>
      <c r="AB130" s="1"/>
      <c r="AC130" s="5"/>
    </row>
    <row r="131" spans="1:29" ht="15.75" x14ac:dyDescent="0.25">
      <c r="A131" s="1"/>
      <c r="B131" s="2"/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4"/>
      <c r="S131" s="3"/>
      <c r="T131" s="3"/>
      <c r="U131" s="3"/>
      <c r="V131" s="3"/>
      <c r="W131" s="3"/>
      <c r="X131" s="3"/>
      <c r="Y131" s="1"/>
      <c r="Z131" s="1"/>
      <c r="AA131" s="1"/>
      <c r="AB131" s="1"/>
      <c r="AC131" s="5"/>
    </row>
    <row r="132" spans="1:29" ht="15.75" x14ac:dyDescent="0.25">
      <c r="A132" s="1"/>
      <c r="B132" s="2"/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4"/>
      <c r="S132" s="3"/>
      <c r="T132" s="3"/>
      <c r="U132" s="3"/>
      <c r="V132" s="3"/>
      <c r="W132" s="3"/>
      <c r="X132" s="3"/>
      <c r="Y132" s="1"/>
      <c r="Z132" s="1"/>
      <c r="AA132" s="1"/>
      <c r="AB132" s="1"/>
      <c r="AC132" s="5"/>
    </row>
    <row r="133" spans="1:29" ht="15.75" x14ac:dyDescent="0.25">
      <c r="A133" s="1"/>
      <c r="B133" s="2"/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4"/>
      <c r="S133" s="3"/>
      <c r="T133" s="3"/>
      <c r="U133" s="3"/>
      <c r="V133" s="3"/>
      <c r="W133" s="3"/>
      <c r="X133" s="3"/>
      <c r="Y133" s="1"/>
      <c r="Z133" s="1"/>
      <c r="AA133" s="1"/>
      <c r="AB133" s="1"/>
      <c r="AC133" s="5"/>
    </row>
    <row r="134" spans="1:29" ht="15.75" x14ac:dyDescent="0.25">
      <c r="A134" s="1"/>
      <c r="B134" s="2"/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/>
      <c r="S134" s="3"/>
      <c r="T134" s="3"/>
      <c r="U134" s="3"/>
      <c r="V134" s="3"/>
      <c r="W134" s="3"/>
      <c r="X134" s="3"/>
      <c r="Y134" s="1"/>
      <c r="Z134" s="1"/>
      <c r="AA134" s="1"/>
      <c r="AB134" s="1"/>
      <c r="AC134" s="5"/>
    </row>
    <row r="135" spans="1:29" ht="15.75" x14ac:dyDescent="0.25">
      <c r="A135" s="1"/>
      <c r="B135" s="2"/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4"/>
      <c r="S135" s="3"/>
      <c r="T135" s="3"/>
      <c r="U135" s="3"/>
      <c r="V135" s="3"/>
      <c r="W135" s="3"/>
      <c r="X135" s="3"/>
      <c r="Y135" s="1"/>
      <c r="Z135" s="1"/>
      <c r="AA135" s="1"/>
      <c r="AB135" s="1"/>
      <c r="AC135" s="5"/>
    </row>
    <row r="136" spans="1:29" ht="15.75" x14ac:dyDescent="0.25">
      <c r="A136" s="1"/>
      <c r="B136" s="2"/>
      <c r="C136" s="2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  <c r="S136" s="3"/>
      <c r="T136" s="3"/>
      <c r="U136" s="3"/>
      <c r="V136" s="3"/>
      <c r="W136" s="3"/>
      <c r="X136" s="3"/>
      <c r="Y136" s="1"/>
      <c r="Z136" s="1"/>
      <c r="AA136" s="1"/>
      <c r="AB136" s="1"/>
      <c r="AC136" s="5"/>
    </row>
    <row r="137" spans="1:29" ht="15.75" x14ac:dyDescent="0.25">
      <c r="A137" s="1"/>
      <c r="B137" s="2"/>
      <c r="C137" s="2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/>
      <c r="S137" s="3"/>
      <c r="T137" s="3"/>
      <c r="U137" s="3"/>
      <c r="V137" s="3"/>
      <c r="W137" s="3"/>
      <c r="X137" s="3"/>
      <c r="Y137" s="1"/>
      <c r="Z137" s="1"/>
      <c r="AA137" s="1"/>
      <c r="AB137" s="1"/>
      <c r="AC137" s="5"/>
    </row>
    <row r="138" spans="1:29" ht="15.75" x14ac:dyDescent="0.25">
      <c r="A138" s="1"/>
      <c r="B138" s="2"/>
      <c r="C138" s="2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/>
      <c r="S138" s="3"/>
      <c r="T138" s="3"/>
      <c r="U138" s="3"/>
      <c r="V138" s="3"/>
      <c r="W138" s="3"/>
      <c r="X138" s="3"/>
      <c r="Y138" s="1"/>
      <c r="Z138" s="1"/>
      <c r="AA138" s="1"/>
      <c r="AB138" s="1"/>
      <c r="AC138" s="5"/>
    </row>
    <row r="139" spans="1:29" ht="15.75" x14ac:dyDescent="0.25">
      <c r="A139" s="1"/>
      <c r="B139" s="2"/>
      <c r="C139" s="2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/>
      <c r="S139" s="3"/>
      <c r="T139" s="3"/>
      <c r="U139" s="3"/>
      <c r="V139" s="3"/>
      <c r="W139" s="3"/>
      <c r="X139" s="3"/>
      <c r="Y139" s="1"/>
      <c r="Z139" s="1"/>
      <c r="AA139" s="1"/>
      <c r="AB139" s="1"/>
      <c r="AC139" s="5"/>
    </row>
    <row r="140" spans="1:29" ht="15.75" x14ac:dyDescent="0.25">
      <c r="A140" s="1"/>
      <c r="B140" s="2"/>
      <c r="C140" s="2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/>
      <c r="S140" s="3"/>
      <c r="T140" s="3"/>
      <c r="U140" s="3"/>
      <c r="V140" s="3"/>
      <c r="W140" s="3"/>
      <c r="X140" s="3"/>
      <c r="Y140" s="1"/>
      <c r="Z140" s="1"/>
      <c r="AA140" s="1"/>
      <c r="AB140" s="1"/>
      <c r="AC140" s="5"/>
    </row>
    <row r="141" spans="1:29" ht="15.75" x14ac:dyDescent="0.25">
      <c r="A141" s="1"/>
      <c r="B141" s="2"/>
      <c r="C141" s="2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/>
      <c r="S141" s="3"/>
      <c r="T141" s="3"/>
      <c r="U141" s="3"/>
      <c r="V141" s="3"/>
      <c r="W141" s="3"/>
      <c r="X141" s="3"/>
      <c r="Y141" s="1"/>
      <c r="Z141" s="1"/>
      <c r="AA141" s="1"/>
      <c r="AB141" s="1"/>
      <c r="AC141" s="5"/>
    </row>
    <row r="142" spans="1:29" ht="15.75" x14ac:dyDescent="0.25">
      <c r="A142" s="1"/>
      <c r="B142" s="2"/>
      <c r="C142" s="2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/>
      <c r="S142" s="3"/>
      <c r="T142" s="3"/>
      <c r="U142" s="3"/>
      <c r="V142" s="3"/>
      <c r="W142" s="3"/>
      <c r="X142" s="3"/>
      <c r="Y142" s="1"/>
      <c r="Z142" s="1"/>
      <c r="AA142" s="1"/>
      <c r="AB142" s="1"/>
      <c r="AC142" s="5"/>
    </row>
    <row r="143" spans="1:29" ht="15.75" x14ac:dyDescent="0.25">
      <c r="A143" s="1"/>
      <c r="B143" s="2"/>
      <c r="C143" s="2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/>
      <c r="S143" s="3"/>
      <c r="T143" s="3"/>
      <c r="U143" s="3"/>
      <c r="V143" s="3"/>
      <c r="W143" s="3"/>
      <c r="X143" s="3"/>
      <c r="Y143" s="1"/>
      <c r="Z143" s="1"/>
      <c r="AA143" s="1"/>
      <c r="AB143" s="1"/>
      <c r="AC143" s="5"/>
    </row>
    <row r="144" spans="1:29" ht="15.75" x14ac:dyDescent="0.25">
      <c r="A144" s="1"/>
      <c r="B144" s="2"/>
      <c r="C144" s="2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/>
      <c r="S144" s="3"/>
      <c r="T144" s="3"/>
      <c r="U144" s="3"/>
      <c r="V144" s="3"/>
      <c r="W144" s="3"/>
      <c r="X144" s="3"/>
      <c r="Y144" s="1"/>
      <c r="Z144" s="1"/>
      <c r="AA144" s="1"/>
      <c r="AB144" s="1"/>
      <c r="AC144" s="5"/>
    </row>
    <row r="145" spans="1:29" ht="15.75" x14ac:dyDescent="0.25">
      <c r="A145" s="1"/>
      <c r="B145" s="2"/>
      <c r="C145" s="2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/>
      <c r="S145" s="3"/>
      <c r="T145" s="3"/>
      <c r="U145" s="3"/>
      <c r="V145" s="3"/>
      <c r="W145" s="3"/>
      <c r="X145" s="3"/>
      <c r="Y145" s="1"/>
      <c r="Z145" s="1"/>
      <c r="AA145" s="1"/>
      <c r="AB145" s="1"/>
      <c r="AC145" s="5"/>
    </row>
    <row r="146" spans="1:29" ht="15.75" x14ac:dyDescent="0.25">
      <c r="A146" s="1"/>
      <c r="B146" s="2"/>
      <c r="C146" s="2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/>
      <c r="S146" s="3"/>
      <c r="T146" s="3"/>
      <c r="U146" s="3"/>
      <c r="V146" s="3"/>
      <c r="W146" s="3"/>
      <c r="X146" s="3"/>
      <c r="Y146" s="1"/>
      <c r="Z146" s="1"/>
      <c r="AA146" s="1"/>
      <c r="AB146" s="1"/>
      <c r="AC146" s="5"/>
    </row>
    <row r="147" spans="1:29" ht="15.75" x14ac:dyDescent="0.25">
      <c r="A147" s="1"/>
      <c r="B147" s="2"/>
      <c r="C147" s="2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  <c r="S147" s="3"/>
      <c r="T147" s="3"/>
      <c r="U147" s="3"/>
      <c r="V147" s="3"/>
      <c r="W147" s="3"/>
      <c r="X147" s="3"/>
      <c r="Y147" s="1"/>
      <c r="Z147" s="1"/>
      <c r="AA147" s="1"/>
      <c r="AB147" s="1"/>
      <c r="AC147" s="5"/>
    </row>
    <row r="148" spans="1:29" ht="15.75" x14ac:dyDescent="0.25">
      <c r="A148" s="1"/>
      <c r="B148" s="2"/>
      <c r="C148" s="2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/>
      <c r="S148" s="3"/>
      <c r="T148" s="3"/>
      <c r="U148" s="3"/>
      <c r="V148" s="3"/>
      <c r="W148" s="3"/>
      <c r="X148" s="3"/>
      <c r="Y148" s="1"/>
      <c r="Z148" s="1"/>
      <c r="AA148" s="1"/>
      <c r="AB148" s="1"/>
      <c r="AC148" s="5"/>
    </row>
    <row r="149" spans="1:29" ht="15.75" x14ac:dyDescent="0.25">
      <c r="A149" s="1"/>
      <c r="B149" s="2"/>
      <c r="C149" s="2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/>
      <c r="S149" s="3"/>
      <c r="T149" s="3"/>
      <c r="U149" s="3"/>
      <c r="V149" s="3"/>
      <c r="W149" s="3"/>
      <c r="X149" s="3"/>
      <c r="Y149" s="1"/>
      <c r="Z149" s="1"/>
      <c r="AA149" s="1"/>
      <c r="AB149" s="1"/>
      <c r="AC149" s="5"/>
    </row>
    <row r="150" spans="1:29" ht="15.75" x14ac:dyDescent="0.25">
      <c r="A150" s="1"/>
      <c r="B150" s="2"/>
      <c r="C150" s="2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4"/>
      <c r="S150" s="3"/>
      <c r="T150" s="3"/>
      <c r="U150" s="3"/>
      <c r="V150" s="3"/>
      <c r="W150" s="3"/>
      <c r="X150" s="3"/>
      <c r="Y150" s="1"/>
      <c r="Z150" s="1"/>
      <c r="AA150" s="1"/>
      <c r="AB150" s="1"/>
      <c r="AC150" s="5"/>
    </row>
    <row r="151" spans="1:29" ht="15.75" x14ac:dyDescent="0.25">
      <c r="A151" s="1"/>
      <c r="B151" s="2"/>
      <c r="C151" s="2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4"/>
      <c r="S151" s="3"/>
      <c r="T151" s="3"/>
      <c r="U151" s="3"/>
      <c r="V151" s="3"/>
      <c r="W151" s="3"/>
      <c r="X151" s="3"/>
      <c r="Y151" s="1"/>
      <c r="Z151" s="1"/>
      <c r="AA151" s="1"/>
      <c r="AB151" s="1"/>
      <c r="AC151" s="5"/>
    </row>
    <row r="152" spans="1:29" ht="15.75" x14ac:dyDescent="0.25">
      <c r="A152" s="1"/>
      <c r="B152" s="2"/>
      <c r="C152" s="2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4"/>
      <c r="S152" s="3"/>
      <c r="T152" s="3"/>
      <c r="U152" s="3"/>
      <c r="V152" s="3"/>
      <c r="W152" s="3"/>
      <c r="X152" s="3"/>
      <c r="Y152" s="1"/>
      <c r="Z152" s="1"/>
      <c r="AA152" s="1"/>
      <c r="AB152" s="1"/>
      <c r="AC152" s="5"/>
    </row>
    <row r="153" spans="1:29" ht="15.75" x14ac:dyDescent="0.25">
      <c r="A153" s="1"/>
      <c r="B153" s="2"/>
      <c r="C153" s="2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4"/>
      <c r="S153" s="3"/>
      <c r="T153" s="3"/>
      <c r="U153" s="3"/>
      <c r="V153" s="3"/>
      <c r="W153" s="3"/>
      <c r="X153" s="3"/>
      <c r="Y153" s="1"/>
      <c r="Z153" s="1"/>
      <c r="AA153" s="1"/>
      <c r="AB153" s="1"/>
      <c r="AC153" s="5"/>
    </row>
    <row r="154" spans="1:29" ht="15.75" x14ac:dyDescent="0.25">
      <c r="A154" s="1"/>
      <c r="B154" s="2"/>
      <c r="C154" s="2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4"/>
      <c r="S154" s="3"/>
      <c r="T154" s="3"/>
      <c r="U154" s="3"/>
      <c r="V154" s="3"/>
      <c r="W154" s="3"/>
      <c r="X154" s="3"/>
      <c r="Y154" s="1"/>
      <c r="Z154" s="1"/>
      <c r="AA154" s="1"/>
      <c r="AB154" s="1"/>
      <c r="AC154" s="5"/>
    </row>
    <row r="155" spans="1:29" ht="15.75" x14ac:dyDescent="0.25">
      <c r="A155" s="1"/>
      <c r="B155" s="2"/>
      <c r="C155" s="2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4"/>
      <c r="S155" s="3"/>
      <c r="T155" s="3"/>
      <c r="U155" s="3"/>
      <c r="V155" s="3"/>
      <c r="W155" s="3"/>
      <c r="X155" s="3"/>
      <c r="Y155" s="1"/>
      <c r="Z155" s="1"/>
      <c r="AA155" s="1"/>
      <c r="AB155" s="1"/>
      <c r="AC155" s="5"/>
    </row>
    <row r="156" spans="1:29" ht="15.75" x14ac:dyDescent="0.25">
      <c r="A156" s="1"/>
      <c r="B156" s="2"/>
      <c r="C156" s="2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4"/>
      <c r="S156" s="3"/>
      <c r="T156" s="3"/>
      <c r="U156" s="3"/>
      <c r="V156" s="3"/>
      <c r="W156" s="3"/>
      <c r="X156" s="3"/>
      <c r="Y156" s="1"/>
      <c r="Z156" s="1"/>
      <c r="AA156" s="1"/>
      <c r="AB156" s="1"/>
      <c r="AC156" s="5"/>
    </row>
    <row r="157" spans="1:29" ht="15.75" x14ac:dyDescent="0.25">
      <c r="A157" s="1"/>
      <c r="B157" s="2"/>
      <c r="C157" s="2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4"/>
      <c r="S157" s="3"/>
      <c r="T157" s="3"/>
      <c r="U157" s="3"/>
      <c r="V157" s="3"/>
      <c r="W157" s="3"/>
      <c r="X157" s="3"/>
      <c r="Y157" s="1"/>
      <c r="Z157" s="1"/>
      <c r="AA157" s="1"/>
      <c r="AB157" s="1"/>
      <c r="AC157" s="5"/>
    </row>
    <row r="158" spans="1:29" ht="15.75" x14ac:dyDescent="0.25">
      <c r="A158" s="1"/>
      <c r="B158" s="2"/>
      <c r="C158" s="2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4"/>
      <c r="S158" s="3"/>
      <c r="T158" s="3"/>
      <c r="U158" s="3"/>
      <c r="V158" s="3"/>
      <c r="W158" s="3"/>
      <c r="X158" s="3"/>
      <c r="Y158" s="1"/>
      <c r="Z158" s="1"/>
      <c r="AA158" s="1"/>
      <c r="AB158" s="1"/>
      <c r="AC158" s="5"/>
    </row>
    <row r="159" spans="1:29" ht="15.75" x14ac:dyDescent="0.25">
      <c r="A159" s="1"/>
      <c r="B159" s="2"/>
      <c r="C159" s="2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4"/>
      <c r="S159" s="3"/>
      <c r="T159" s="3"/>
      <c r="U159" s="3"/>
      <c r="V159" s="3"/>
      <c r="W159" s="3"/>
      <c r="X159" s="3"/>
      <c r="Y159" s="1"/>
      <c r="Z159" s="1"/>
      <c r="AA159" s="1"/>
      <c r="AB159" s="1"/>
      <c r="AC159" s="5"/>
    </row>
    <row r="160" spans="1:29" ht="15.75" x14ac:dyDescent="0.25">
      <c r="A160" s="1"/>
      <c r="B160" s="2"/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4"/>
      <c r="S160" s="3"/>
      <c r="T160" s="3"/>
      <c r="U160" s="3"/>
      <c r="V160" s="3"/>
      <c r="W160" s="3"/>
      <c r="X160" s="3"/>
      <c r="Y160" s="1"/>
      <c r="Z160" s="1"/>
      <c r="AA160" s="1"/>
      <c r="AB160" s="1"/>
      <c r="AC160" s="5"/>
    </row>
    <row r="161" spans="1:29" ht="15.75" x14ac:dyDescent="0.25">
      <c r="A161" s="1"/>
      <c r="B161" s="2"/>
      <c r="C161" s="2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4"/>
      <c r="S161" s="3"/>
      <c r="T161" s="3"/>
      <c r="U161" s="3"/>
      <c r="V161" s="3"/>
      <c r="W161" s="3"/>
      <c r="X161" s="3"/>
      <c r="Y161" s="1"/>
      <c r="Z161" s="1"/>
      <c r="AA161" s="1"/>
      <c r="AB161" s="1"/>
      <c r="AC161" s="5"/>
    </row>
    <row r="162" spans="1:29" ht="15.75" x14ac:dyDescent="0.25">
      <c r="A162" s="1"/>
      <c r="B162" s="2"/>
      <c r="C162" s="2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4"/>
      <c r="S162" s="3"/>
      <c r="T162" s="3"/>
      <c r="U162" s="3"/>
      <c r="V162" s="3"/>
      <c r="W162" s="3"/>
      <c r="X162" s="3"/>
      <c r="Y162" s="1"/>
      <c r="Z162" s="1"/>
      <c r="AA162" s="1"/>
      <c r="AB162" s="1"/>
      <c r="AC162" s="5"/>
    </row>
    <row r="163" spans="1:29" ht="15.75" x14ac:dyDescent="0.25">
      <c r="A163" s="1"/>
      <c r="B163" s="2"/>
      <c r="C163" s="2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4"/>
      <c r="S163" s="3"/>
      <c r="T163" s="3"/>
      <c r="U163" s="3"/>
      <c r="V163" s="3"/>
      <c r="W163" s="3"/>
      <c r="X163" s="3"/>
      <c r="Y163" s="1"/>
      <c r="Z163" s="1"/>
      <c r="AA163" s="1"/>
      <c r="AB163" s="1"/>
      <c r="AC163" s="5"/>
    </row>
    <row r="164" spans="1:29" ht="15.75" x14ac:dyDescent="0.25">
      <c r="A164" s="1"/>
      <c r="B164" s="2"/>
      <c r="C164" s="2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4"/>
      <c r="S164" s="3"/>
      <c r="T164" s="3"/>
      <c r="U164" s="3"/>
      <c r="V164" s="3"/>
      <c r="W164" s="3"/>
      <c r="X164" s="3"/>
      <c r="Y164" s="1"/>
      <c r="Z164" s="1"/>
      <c r="AA164" s="1"/>
      <c r="AB164" s="1"/>
      <c r="AC164" s="5"/>
    </row>
    <row r="165" spans="1:29" ht="15.75" x14ac:dyDescent="0.25">
      <c r="A165" s="1"/>
      <c r="B165" s="2"/>
      <c r="C165" s="2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4"/>
      <c r="S165" s="3"/>
      <c r="T165" s="3"/>
      <c r="U165" s="3"/>
      <c r="V165" s="3"/>
      <c r="W165" s="3"/>
      <c r="X165" s="3"/>
      <c r="Y165" s="1"/>
      <c r="Z165" s="1"/>
      <c r="AA165" s="1"/>
      <c r="AB165" s="1"/>
      <c r="AC165" s="5"/>
    </row>
    <row r="166" spans="1:29" ht="15.75" x14ac:dyDescent="0.25">
      <c r="A166" s="1"/>
      <c r="B166" s="2"/>
      <c r="C166" s="2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4"/>
      <c r="S166" s="3"/>
      <c r="T166" s="3"/>
      <c r="U166" s="3"/>
      <c r="V166" s="3"/>
      <c r="W166" s="3"/>
      <c r="X166" s="3"/>
      <c r="Y166" s="1"/>
      <c r="Z166" s="1"/>
      <c r="AA166" s="1"/>
      <c r="AB166" s="1"/>
      <c r="AC166" s="5"/>
    </row>
    <row r="167" spans="1:29" ht="15.75" x14ac:dyDescent="0.25">
      <c r="A167" s="1"/>
      <c r="B167" s="2"/>
      <c r="C167" s="2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4"/>
      <c r="S167" s="3"/>
      <c r="T167" s="3"/>
      <c r="U167" s="3"/>
      <c r="V167" s="3"/>
      <c r="W167" s="3"/>
      <c r="X167" s="3"/>
      <c r="Y167" s="1"/>
      <c r="Z167" s="1"/>
      <c r="AA167" s="1"/>
      <c r="AB167" s="1"/>
      <c r="AC167" s="5"/>
    </row>
    <row r="168" spans="1:29" ht="15.75" x14ac:dyDescent="0.25">
      <c r="A168" s="1"/>
      <c r="B168" s="2"/>
      <c r="C168" s="2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4"/>
      <c r="S168" s="3"/>
      <c r="T168" s="3"/>
      <c r="U168" s="3"/>
      <c r="V168" s="3"/>
      <c r="W168" s="3"/>
      <c r="X168" s="3"/>
      <c r="Y168" s="1"/>
      <c r="Z168" s="1"/>
      <c r="AA168" s="1"/>
      <c r="AB168" s="1"/>
      <c r="AC168" s="5"/>
    </row>
    <row r="169" spans="1:29" ht="15.75" x14ac:dyDescent="0.25">
      <c r="A169" s="1"/>
      <c r="B169" s="2"/>
      <c r="C169" s="2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4"/>
      <c r="S169" s="3"/>
      <c r="T169" s="3"/>
      <c r="U169" s="3"/>
      <c r="V169" s="3"/>
      <c r="W169" s="3"/>
      <c r="X169" s="3"/>
      <c r="Y169" s="1"/>
      <c r="Z169" s="1"/>
      <c r="AA169" s="1"/>
      <c r="AB169" s="1"/>
      <c r="AC169" s="5"/>
    </row>
    <row r="170" spans="1:29" ht="15.75" x14ac:dyDescent="0.25">
      <c r="A170" s="1"/>
      <c r="B170" s="2"/>
      <c r="C170" s="2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4"/>
      <c r="S170" s="3"/>
      <c r="T170" s="3"/>
      <c r="U170" s="3"/>
      <c r="V170" s="3"/>
      <c r="W170" s="3"/>
      <c r="X170" s="3"/>
      <c r="Y170" s="1"/>
      <c r="Z170" s="1"/>
      <c r="AA170" s="1"/>
      <c r="AB170" s="1"/>
      <c r="AC170" s="5"/>
    </row>
    <row r="171" spans="1:29" ht="15.75" x14ac:dyDescent="0.25">
      <c r="A171" s="1"/>
      <c r="B171" s="2"/>
      <c r="C171" s="2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4"/>
      <c r="S171" s="3"/>
      <c r="T171" s="3"/>
      <c r="U171" s="3"/>
      <c r="V171" s="3"/>
      <c r="W171" s="3"/>
      <c r="X171" s="3"/>
      <c r="Y171" s="1"/>
      <c r="Z171" s="1"/>
      <c r="AA171" s="1"/>
      <c r="AB171" s="1"/>
      <c r="AC171" s="5"/>
    </row>
    <row r="172" spans="1:29" ht="15.75" x14ac:dyDescent="0.25">
      <c r="A172" s="1"/>
      <c r="B172" s="2"/>
      <c r="C172" s="2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4"/>
      <c r="S172" s="3"/>
      <c r="T172" s="3"/>
      <c r="U172" s="3"/>
      <c r="V172" s="3"/>
      <c r="W172" s="3"/>
      <c r="X172" s="3"/>
      <c r="Y172" s="1"/>
      <c r="Z172" s="1"/>
      <c r="AA172" s="1"/>
      <c r="AB172" s="1"/>
      <c r="AC172" s="5"/>
    </row>
    <row r="173" spans="1:29" ht="15.75" x14ac:dyDescent="0.25">
      <c r="A173" s="1"/>
      <c r="B173" s="2"/>
      <c r="C173" s="2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4"/>
      <c r="S173" s="3"/>
      <c r="T173" s="3"/>
      <c r="U173" s="3"/>
      <c r="V173" s="3"/>
      <c r="W173" s="3"/>
      <c r="X173" s="3"/>
      <c r="Y173" s="1"/>
      <c r="Z173" s="1"/>
      <c r="AA173" s="1"/>
      <c r="AB173" s="1"/>
      <c r="AC173" s="5"/>
    </row>
    <row r="174" spans="1:29" ht="15.75" x14ac:dyDescent="0.25">
      <c r="A174" s="1"/>
      <c r="B174" s="2"/>
      <c r="C174" s="2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4"/>
      <c r="S174" s="3"/>
      <c r="T174" s="3"/>
      <c r="U174" s="3"/>
      <c r="V174" s="3"/>
      <c r="W174" s="3"/>
      <c r="X174" s="3"/>
      <c r="Y174" s="1"/>
      <c r="Z174" s="1"/>
      <c r="AA174" s="1"/>
      <c r="AB174" s="1"/>
      <c r="AC174" s="5"/>
    </row>
    <row r="175" spans="1:29" ht="15.75" x14ac:dyDescent="0.25">
      <c r="A175" s="1"/>
      <c r="B175" s="2"/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4"/>
      <c r="S175" s="3"/>
      <c r="T175" s="3"/>
      <c r="U175" s="3"/>
      <c r="V175" s="3"/>
      <c r="W175" s="3"/>
      <c r="X175" s="3"/>
      <c r="Y175" s="1"/>
      <c r="Z175" s="1"/>
      <c r="AA175" s="1"/>
      <c r="AB175" s="1"/>
      <c r="AC175" s="5"/>
    </row>
    <row r="176" spans="1:29" ht="15.75" x14ac:dyDescent="0.25">
      <c r="A176" s="1"/>
      <c r="B176" s="2"/>
      <c r="C176" s="2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4"/>
      <c r="S176" s="3"/>
      <c r="T176" s="3"/>
      <c r="U176" s="3"/>
      <c r="V176" s="3"/>
      <c r="W176" s="3"/>
      <c r="X176" s="3"/>
      <c r="Y176" s="1"/>
      <c r="Z176" s="1"/>
      <c r="AA176" s="1"/>
      <c r="AB176" s="1"/>
      <c r="AC176" s="5"/>
    </row>
    <row r="177" spans="1:29" ht="15.75" x14ac:dyDescent="0.25">
      <c r="A177" s="1"/>
      <c r="B177" s="2"/>
      <c r="C177" s="2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4"/>
      <c r="S177" s="3"/>
      <c r="T177" s="3"/>
      <c r="U177" s="3"/>
      <c r="V177" s="3"/>
      <c r="W177" s="3"/>
      <c r="X177" s="3"/>
      <c r="Y177" s="1"/>
      <c r="Z177" s="1"/>
      <c r="AA177" s="1"/>
      <c r="AB177" s="1"/>
      <c r="AC177" s="5"/>
    </row>
    <row r="178" spans="1:29" ht="15.75" x14ac:dyDescent="0.25">
      <c r="A178" s="1"/>
      <c r="B178" s="2"/>
      <c r="C178" s="2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4"/>
      <c r="S178" s="3"/>
      <c r="T178" s="3"/>
      <c r="U178" s="3"/>
      <c r="V178" s="3"/>
      <c r="W178" s="3"/>
      <c r="X178" s="3"/>
      <c r="Y178" s="1"/>
      <c r="Z178" s="1"/>
      <c r="AA178" s="1"/>
      <c r="AB178" s="1"/>
      <c r="AC178" s="5"/>
    </row>
    <row r="179" spans="1:29" ht="15.75" x14ac:dyDescent="0.25">
      <c r="A179" s="1"/>
      <c r="B179" s="2"/>
      <c r="C179" s="2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4"/>
      <c r="S179" s="3"/>
      <c r="T179" s="3"/>
      <c r="U179" s="3"/>
      <c r="V179" s="3"/>
      <c r="W179" s="3"/>
      <c r="X179" s="3"/>
      <c r="Y179" s="1"/>
      <c r="Z179" s="1"/>
      <c r="AA179" s="1"/>
      <c r="AB179" s="1"/>
      <c r="AC179" s="5"/>
    </row>
    <row r="180" spans="1:29" ht="15.75" x14ac:dyDescent="0.25">
      <c r="A180" s="1"/>
      <c r="B180" s="2"/>
      <c r="C180" s="2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4"/>
      <c r="S180" s="3"/>
      <c r="T180" s="3"/>
      <c r="U180" s="3"/>
      <c r="V180" s="3"/>
      <c r="W180" s="3"/>
      <c r="X180" s="3"/>
      <c r="Y180" s="1"/>
      <c r="Z180" s="1"/>
      <c r="AA180" s="1"/>
      <c r="AB180" s="1"/>
      <c r="AC180" s="5"/>
    </row>
    <row r="181" spans="1:29" ht="15.75" x14ac:dyDescent="0.25">
      <c r="A181" s="1"/>
      <c r="B181" s="2"/>
      <c r="C181" s="2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4"/>
      <c r="S181" s="3"/>
      <c r="T181" s="3"/>
      <c r="U181" s="3"/>
      <c r="V181" s="3"/>
      <c r="W181" s="3"/>
      <c r="X181" s="3"/>
      <c r="Y181" s="1"/>
      <c r="Z181" s="1"/>
      <c r="AA181" s="1"/>
      <c r="AB181" s="1"/>
      <c r="AC181" s="5"/>
    </row>
    <row r="182" spans="1:29" ht="15.75" x14ac:dyDescent="0.25">
      <c r="A182" s="1"/>
      <c r="B182" s="2"/>
      <c r="C182" s="2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4"/>
      <c r="S182" s="3"/>
      <c r="T182" s="3"/>
      <c r="U182" s="3"/>
      <c r="V182" s="3"/>
      <c r="W182" s="3"/>
      <c r="X182" s="3"/>
      <c r="Y182" s="1"/>
      <c r="Z182" s="1"/>
      <c r="AA182" s="1"/>
      <c r="AB182" s="1"/>
      <c r="AC182" s="5"/>
    </row>
    <row r="183" spans="1:29" ht="15.75" x14ac:dyDescent="0.25">
      <c r="A183" s="1"/>
      <c r="B183" s="2"/>
      <c r="C183" s="2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4"/>
      <c r="S183" s="3"/>
      <c r="T183" s="3"/>
      <c r="U183" s="3"/>
      <c r="V183" s="3"/>
      <c r="W183" s="3"/>
      <c r="X183" s="3"/>
      <c r="Y183" s="1"/>
      <c r="Z183" s="1"/>
      <c r="AA183" s="1"/>
      <c r="AB183" s="1"/>
      <c r="AC183" s="5"/>
    </row>
    <row r="184" spans="1:29" ht="15.75" x14ac:dyDescent="0.25">
      <c r="A184" s="1"/>
      <c r="B184" s="2"/>
      <c r="C184" s="2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4"/>
      <c r="S184" s="3"/>
      <c r="T184" s="3"/>
      <c r="U184" s="3"/>
      <c r="V184" s="3"/>
      <c r="W184" s="3"/>
      <c r="X184" s="3"/>
      <c r="Y184" s="1"/>
      <c r="Z184" s="1"/>
      <c r="AA184" s="1"/>
      <c r="AB184" s="1"/>
      <c r="AC184" s="5"/>
    </row>
    <row r="185" spans="1:29" ht="15.75" x14ac:dyDescent="0.25">
      <c r="A185" s="1"/>
      <c r="B185" s="2"/>
      <c r="C185" s="2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4"/>
      <c r="S185" s="3"/>
      <c r="T185" s="3"/>
      <c r="U185" s="3"/>
      <c r="V185" s="3"/>
      <c r="W185" s="3"/>
      <c r="X185" s="3"/>
      <c r="Y185" s="1"/>
      <c r="Z185" s="1"/>
      <c r="AA185" s="1"/>
      <c r="AB185" s="1"/>
      <c r="AC185" s="5"/>
    </row>
    <row r="186" spans="1:29" ht="15.75" x14ac:dyDescent="0.25">
      <c r="A186" s="1"/>
      <c r="B186" s="2"/>
      <c r="C186" s="2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4"/>
      <c r="S186" s="3"/>
      <c r="T186" s="3"/>
      <c r="U186" s="3"/>
      <c r="V186" s="3"/>
      <c r="W186" s="3"/>
      <c r="X186" s="3"/>
      <c r="Y186" s="1"/>
      <c r="Z186" s="1"/>
      <c r="AA186" s="1"/>
      <c r="AB186" s="1"/>
      <c r="AC186" s="5"/>
    </row>
    <row r="187" spans="1:29" ht="15.75" x14ac:dyDescent="0.25">
      <c r="A187" s="1"/>
      <c r="B187" s="2"/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4"/>
      <c r="S187" s="3"/>
      <c r="T187" s="3"/>
      <c r="U187" s="3"/>
      <c r="V187" s="3"/>
      <c r="W187" s="3"/>
      <c r="X187" s="3"/>
      <c r="Y187" s="1"/>
      <c r="Z187" s="1"/>
      <c r="AA187" s="1"/>
      <c r="AB187" s="1"/>
      <c r="AC187" s="5"/>
    </row>
    <row r="188" spans="1:29" ht="15.75" x14ac:dyDescent="0.25">
      <c r="A188" s="1"/>
      <c r="B188" s="2"/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4"/>
      <c r="S188" s="3"/>
      <c r="T188" s="3"/>
      <c r="U188" s="3"/>
      <c r="V188" s="3"/>
      <c r="W188" s="3"/>
      <c r="X188" s="3"/>
      <c r="Y188" s="1"/>
      <c r="Z188" s="1"/>
      <c r="AA188" s="1"/>
      <c r="AB188" s="1"/>
      <c r="AC188" s="5"/>
    </row>
    <row r="189" spans="1:29" ht="15.75" x14ac:dyDescent="0.25">
      <c r="A189" s="1"/>
      <c r="B189" s="2"/>
      <c r="C189" s="2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4"/>
      <c r="S189" s="3"/>
      <c r="T189" s="3"/>
      <c r="U189" s="3"/>
      <c r="V189" s="3"/>
      <c r="W189" s="3"/>
      <c r="X189" s="3"/>
      <c r="Y189" s="1"/>
      <c r="Z189" s="1"/>
      <c r="AA189" s="1"/>
      <c r="AB189" s="1"/>
      <c r="AC189" s="5"/>
    </row>
    <row r="190" spans="1:29" ht="15.75" x14ac:dyDescent="0.25">
      <c r="A190" s="1"/>
      <c r="B190" s="2"/>
      <c r="C190" s="2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4"/>
      <c r="S190" s="3"/>
      <c r="T190" s="3"/>
      <c r="U190" s="3"/>
      <c r="V190" s="3"/>
      <c r="W190" s="3"/>
      <c r="X190" s="3"/>
      <c r="Y190" s="1"/>
      <c r="Z190" s="1"/>
      <c r="AA190" s="1"/>
      <c r="AB190" s="1"/>
      <c r="AC190" s="5"/>
    </row>
    <row r="191" spans="1:29" ht="15.75" x14ac:dyDescent="0.25">
      <c r="A191" s="1"/>
      <c r="B191" s="2"/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4"/>
      <c r="S191" s="3"/>
      <c r="T191" s="3"/>
      <c r="U191" s="3"/>
      <c r="V191" s="3"/>
      <c r="W191" s="3"/>
      <c r="X191" s="3"/>
      <c r="Y191" s="1"/>
      <c r="Z191" s="1"/>
      <c r="AA191" s="1"/>
      <c r="AB191" s="1"/>
      <c r="AC191" s="5"/>
    </row>
    <row r="192" spans="1:29" ht="15.75" x14ac:dyDescent="0.25">
      <c r="A192" s="1"/>
      <c r="B192" s="2"/>
      <c r="C192" s="2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4"/>
      <c r="S192" s="3"/>
      <c r="T192" s="3"/>
      <c r="U192" s="3"/>
      <c r="V192" s="3"/>
      <c r="W192" s="3"/>
      <c r="X192" s="3"/>
      <c r="Y192" s="1"/>
      <c r="Z192" s="1"/>
      <c r="AA192" s="1"/>
      <c r="AB192" s="1"/>
      <c r="AC192" s="5"/>
    </row>
    <row r="193" spans="1:29" ht="15.75" x14ac:dyDescent="0.25">
      <c r="A193" s="1"/>
      <c r="B193" s="2"/>
      <c r="C193" s="2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4"/>
      <c r="S193" s="3"/>
      <c r="T193" s="3"/>
      <c r="U193" s="3"/>
      <c r="V193" s="3"/>
      <c r="W193" s="3"/>
      <c r="X193" s="3"/>
      <c r="Y193" s="1"/>
      <c r="Z193" s="1"/>
      <c r="AA193" s="1"/>
      <c r="AB193" s="1"/>
      <c r="AC193" s="5"/>
    </row>
    <row r="194" spans="1:29" ht="15.75" x14ac:dyDescent="0.25">
      <c r="A194" s="1"/>
      <c r="B194" s="2"/>
      <c r="C194" s="2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4"/>
      <c r="S194" s="3"/>
      <c r="T194" s="3"/>
      <c r="U194" s="3"/>
      <c r="V194" s="3"/>
      <c r="W194" s="3"/>
      <c r="X194" s="3"/>
      <c r="Y194" s="1"/>
      <c r="Z194" s="1"/>
      <c r="AA194" s="1"/>
      <c r="AB194" s="1"/>
      <c r="AC194" s="5"/>
    </row>
    <row r="195" spans="1:29" ht="15.75" x14ac:dyDescent="0.25">
      <c r="A195" s="1"/>
      <c r="B195" s="2"/>
      <c r="C195" s="2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4"/>
      <c r="S195" s="3"/>
      <c r="T195" s="3"/>
      <c r="U195" s="3"/>
      <c r="V195" s="3"/>
      <c r="W195" s="3"/>
      <c r="X195" s="3"/>
      <c r="Y195" s="1"/>
      <c r="Z195" s="1"/>
      <c r="AA195" s="1"/>
      <c r="AB195" s="1"/>
      <c r="AC195" s="5"/>
    </row>
    <row r="196" spans="1:29" ht="15.75" x14ac:dyDescent="0.25">
      <c r="A196" s="1"/>
      <c r="B196" s="2"/>
      <c r="C196" s="2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4"/>
      <c r="S196" s="3"/>
      <c r="T196" s="3"/>
      <c r="U196" s="3"/>
      <c r="V196" s="3"/>
      <c r="W196" s="3"/>
      <c r="X196" s="3"/>
      <c r="Y196" s="1"/>
      <c r="Z196" s="1"/>
      <c r="AA196" s="1"/>
      <c r="AB196" s="1"/>
      <c r="AC196" s="5"/>
    </row>
    <row r="197" spans="1:29" ht="15.75" x14ac:dyDescent="0.25">
      <c r="A197" s="1"/>
      <c r="B197" s="2"/>
      <c r="C197" s="2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4"/>
      <c r="S197" s="3"/>
      <c r="T197" s="3"/>
      <c r="U197" s="3"/>
      <c r="V197" s="3"/>
      <c r="W197" s="3"/>
      <c r="X197" s="3"/>
      <c r="Y197" s="1"/>
      <c r="Z197" s="1"/>
      <c r="AA197" s="1"/>
      <c r="AB197" s="1"/>
      <c r="AC197" s="5"/>
    </row>
    <row r="198" spans="1:29" ht="15.75" x14ac:dyDescent="0.25">
      <c r="A198" s="1"/>
      <c r="B198" s="2"/>
      <c r="C198" s="2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4"/>
      <c r="S198" s="3"/>
      <c r="T198" s="3"/>
      <c r="U198" s="3"/>
      <c r="V198" s="3"/>
      <c r="W198" s="3"/>
      <c r="X198" s="3"/>
      <c r="Y198" s="1"/>
      <c r="Z198" s="1"/>
      <c r="AA198" s="1"/>
      <c r="AB198" s="1"/>
      <c r="AC198" s="5"/>
    </row>
    <row r="199" spans="1:29" ht="15.75" x14ac:dyDescent="0.25">
      <c r="A199" s="1"/>
      <c r="B199" s="2"/>
      <c r="C199" s="2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4"/>
      <c r="S199" s="3"/>
      <c r="T199" s="3"/>
      <c r="U199" s="3"/>
      <c r="V199" s="3"/>
      <c r="W199" s="3"/>
      <c r="X199" s="3"/>
      <c r="Y199" s="1"/>
      <c r="Z199" s="1"/>
      <c r="AA199" s="1"/>
      <c r="AB199" s="1"/>
      <c r="AC199" s="5"/>
    </row>
    <row r="200" spans="1:29" ht="15.75" x14ac:dyDescent="0.25">
      <c r="A200" s="1"/>
      <c r="B200" s="2"/>
      <c r="C200" s="2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4"/>
      <c r="S200" s="3"/>
      <c r="T200" s="3"/>
      <c r="U200" s="3"/>
      <c r="V200" s="3"/>
      <c r="W200" s="3"/>
      <c r="X200" s="3"/>
      <c r="Y200" s="1"/>
      <c r="Z200" s="1"/>
      <c r="AA200" s="1"/>
      <c r="AB200" s="1"/>
      <c r="AC200" s="5"/>
    </row>
    <row r="201" spans="1:29" ht="15.75" x14ac:dyDescent="0.25">
      <c r="A201" s="1"/>
      <c r="B201" s="2"/>
      <c r="C201" s="2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4"/>
      <c r="S201" s="3"/>
      <c r="T201" s="3"/>
      <c r="U201" s="3"/>
      <c r="V201" s="3"/>
      <c r="W201" s="3"/>
      <c r="X201" s="3"/>
      <c r="Y201" s="1"/>
      <c r="Z201" s="1"/>
      <c r="AA201" s="1"/>
      <c r="AB201" s="1"/>
      <c r="AC201" s="5"/>
    </row>
    <row r="202" spans="1:29" ht="15.75" x14ac:dyDescent="0.25">
      <c r="A202" s="1"/>
      <c r="B202" s="2"/>
      <c r="C202" s="2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4"/>
      <c r="S202" s="3"/>
      <c r="T202" s="3"/>
      <c r="U202" s="3"/>
      <c r="V202" s="3"/>
      <c r="W202" s="3"/>
      <c r="X202" s="3"/>
      <c r="Y202" s="1"/>
      <c r="Z202" s="1"/>
      <c r="AA202" s="1"/>
      <c r="AB202" s="1"/>
      <c r="AC202" s="5"/>
    </row>
    <row r="203" spans="1:29" ht="15.75" x14ac:dyDescent="0.25">
      <c r="A203" s="1"/>
      <c r="B203" s="2"/>
      <c r="C203" s="2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4"/>
      <c r="S203" s="3"/>
      <c r="T203" s="3"/>
      <c r="U203" s="3"/>
      <c r="V203" s="3"/>
      <c r="W203" s="3"/>
      <c r="X203" s="3"/>
      <c r="Y203" s="1"/>
      <c r="Z203" s="1"/>
      <c r="AA203" s="1"/>
      <c r="AB203" s="1"/>
      <c r="AC203" s="5"/>
    </row>
    <row r="204" spans="1:29" ht="15.75" x14ac:dyDescent="0.25">
      <c r="A204" s="1"/>
      <c r="B204" s="2"/>
      <c r="C204" s="2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4"/>
      <c r="S204" s="3"/>
      <c r="T204" s="3"/>
      <c r="U204" s="3"/>
      <c r="V204" s="3"/>
      <c r="W204" s="3"/>
      <c r="X204" s="3"/>
      <c r="Y204" s="1"/>
      <c r="Z204" s="1"/>
      <c r="AA204" s="1"/>
      <c r="AB204" s="1"/>
      <c r="AC204" s="5"/>
    </row>
    <row r="205" spans="1:29" ht="15.75" x14ac:dyDescent="0.25">
      <c r="A205" s="1"/>
      <c r="B205" s="2"/>
      <c r="C205" s="2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4"/>
      <c r="S205" s="3"/>
      <c r="T205" s="3"/>
      <c r="U205" s="3"/>
      <c r="V205" s="3"/>
      <c r="W205" s="3"/>
      <c r="X205" s="3"/>
      <c r="Y205" s="1"/>
      <c r="Z205" s="1"/>
      <c r="AA205" s="1"/>
      <c r="AB205" s="1"/>
      <c r="AC205" s="5"/>
    </row>
    <row r="206" spans="1:29" ht="15.75" x14ac:dyDescent="0.25">
      <c r="A206" s="1"/>
      <c r="B206" s="2"/>
      <c r="C206" s="2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4"/>
      <c r="S206" s="3"/>
      <c r="T206" s="3"/>
      <c r="U206" s="3"/>
      <c r="V206" s="3"/>
      <c r="W206" s="3"/>
      <c r="X206" s="3"/>
      <c r="Y206" s="1"/>
      <c r="Z206" s="1"/>
      <c r="AA206" s="1"/>
      <c r="AB206" s="1"/>
      <c r="AC206" s="5"/>
    </row>
    <row r="207" spans="1:29" ht="15.75" x14ac:dyDescent="0.25">
      <c r="A207" s="1"/>
      <c r="B207" s="2"/>
      <c r="C207" s="2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4"/>
      <c r="S207" s="3"/>
      <c r="T207" s="3"/>
      <c r="U207" s="3"/>
      <c r="V207" s="3"/>
      <c r="W207" s="3"/>
      <c r="X207" s="3"/>
      <c r="Y207" s="1"/>
      <c r="Z207" s="1"/>
      <c r="AA207" s="1"/>
      <c r="AB207" s="1"/>
      <c r="AC207" s="5"/>
    </row>
    <row r="208" spans="1:29" ht="15.75" x14ac:dyDescent="0.25">
      <c r="A208" s="1"/>
      <c r="B208" s="2"/>
      <c r="C208" s="2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4"/>
      <c r="S208" s="3"/>
      <c r="T208" s="3"/>
      <c r="U208" s="3"/>
      <c r="V208" s="3"/>
      <c r="W208" s="3"/>
      <c r="X208" s="3"/>
      <c r="Y208" s="1"/>
      <c r="Z208" s="1"/>
      <c r="AA208" s="1"/>
      <c r="AB208" s="1"/>
      <c r="AC208" s="5"/>
    </row>
    <row r="209" spans="1:29" ht="15.75" x14ac:dyDescent="0.25">
      <c r="A209" s="1"/>
      <c r="B209" s="2"/>
      <c r="C209" s="2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4"/>
      <c r="S209" s="3"/>
      <c r="T209" s="3"/>
      <c r="U209" s="3"/>
      <c r="V209" s="3"/>
      <c r="W209" s="3"/>
      <c r="X209" s="3"/>
      <c r="Y209" s="1"/>
      <c r="Z209" s="1"/>
      <c r="AA209" s="1"/>
      <c r="AB209" s="1"/>
      <c r="AC209" s="5"/>
    </row>
    <row r="210" spans="1:29" ht="15.75" x14ac:dyDescent="0.25">
      <c r="A210" s="1"/>
      <c r="B210" s="2"/>
      <c r="C210" s="2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4"/>
      <c r="S210" s="3"/>
      <c r="T210" s="3"/>
      <c r="U210" s="3"/>
      <c r="V210" s="3"/>
      <c r="W210" s="3"/>
      <c r="X210" s="3"/>
      <c r="Y210" s="1"/>
      <c r="Z210" s="1"/>
      <c r="AA210" s="1"/>
      <c r="AB210" s="1"/>
      <c r="AC210" s="5"/>
    </row>
    <row r="211" spans="1:29" ht="15.75" x14ac:dyDescent="0.25">
      <c r="A211" s="1"/>
      <c r="B211" s="2"/>
      <c r="C211" s="2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4"/>
      <c r="S211" s="3"/>
      <c r="T211" s="3"/>
      <c r="U211" s="3"/>
      <c r="V211" s="3"/>
      <c r="W211" s="3"/>
      <c r="X211" s="3"/>
      <c r="Y211" s="1"/>
      <c r="Z211" s="1"/>
      <c r="AA211" s="1"/>
      <c r="AB211" s="1"/>
      <c r="AC211" s="5"/>
    </row>
    <row r="212" spans="1:29" ht="15.75" x14ac:dyDescent="0.25">
      <c r="A212" s="1"/>
      <c r="B212" s="2"/>
      <c r="C212" s="2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4"/>
      <c r="S212" s="3"/>
      <c r="T212" s="3"/>
      <c r="U212" s="3"/>
      <c r="V212" s="3"/>
      <c r="W212" s="3"/>
      <c r="X212" s="3"/>
      <c r="Y212" s="1"/>
      <c r="Z212" s="1"/>
      <c r="AA212" s="1"/>
      <c r="AB212" s="1"/>
      <c r="AC212" s="5"/>
    </row>
    <row r="213" spans="1:29" ht="15.75" x14ac:dyDescent="0.25">
      <c r="A213" s="1"/>
      <c r="B213" s="2"/>
      <c r="C213" s="2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4"/>
      <c r="S213" s="3"/>
      <c r="T213" s="3"/>
      <c r="U213" s="3"/>
      <c r="V213" s="3"/>
      <c r="W213" s="3"/>
      <c r="X213" s="3"/>
      <c r="Y213" s="1"/>
      <c r="Z213" s="1"/>
      <c r="AA213" s="1"/>
      <c r="AB213" s="1"/>
      <c r="AC213" s="5"/>
    </row>
    <row r="214" spans="1:29" ht="15.75" x14ac:dyDescent="0.25">
      <c r="A214" s="1"/>
      <c r="B214" s="2"/>
      <c r="C214" s="2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4"/>
      <c r="S214" s="3"/>
      <c r="T214" s="3"/>
      <c r="U214" s="3"/>
      <c r="V214" s="3"/>
      <c r="W214" s="3"/>
      <c r="X214" s="3"/>
      <c r="Y214" s="1"/>
      <c r="Z214" s="1"/>
      <c r="AA214" s="1"/>
      <c r="AB214" s="1"/>
      <c r="AC214" s="5"/>
    </row>
    <row r="215" spans="1:29" ht="15.75" x14ac:dyDescent="0.25">
      <c r="A215" s="1"/>
      <c r="B215" s="2"/>
      <c r="C215" s="2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4"/>
      <c r="S215" s="3"/>
      <c r="T215" s="3"/>
      <c r="U215" s="3"/>
      <c r="V215" s="3"/>
      <c r="W215" s="3"/>
      <c r="X215" s="3"/>
      <c r="Y215" s="1"/>
      <c r="Z215" s="1"/>
      <c r="AA215" s="1"/>
      <c r="AB215" s="1"/>
      <c r="AC215" s="5"/>
    </row>
  </sheetData>
  <sheetProtection algorithmName="SHA-512" hashValue="lLYX6EIPpcbxXgqT2YQq15/HcfH6smvxHKrChlZE3xxa3VzfgduXz7Ayu6kTXRKRAAcmMH2ChiDIvvCGZOnETw==" saltValue="SkTdk5eft9djT5ePZoUQ0g==" spinCount="100000" sheet="1" objects="1" scenarios="1"/>
  <mergeCells count="8">
    <mergeCell ref="T13:X14"/>
    <mergeCell ref="P14:Q14"/>
    <mergeCell ref="G10:L10"/>
    <mergeCell ref="G11:L11"/>
    <mergeCell ref="I13:I15"/>
    <mergeCell ref="M13:N14"/>
    <mergeCell ref="O13:O14"/>
    <mergeCell ref="P13:R13"/>
  </mergeCells>
  <conditionalFormatting sqref="H16 H60 H23 H46 H26">
    <cfRule type="notContainsBlanks" dxfId="15" priority="10">
      <formula>LEN(TRIM(H16))&gt;0</formula>
    </cfRule>
  </conditionalFormatting>
  <conditionalFormatting sqref="H28">
    <cfRule type="notContainsBlanks" dxfId="14" priority="11">
      <formula>LEN(TRIM(H28))&gt;0</formula>
    </cfRule>
  </conditionalFormatting>
  <conditionalFormatting sqref="H30">
    <cfRule type="notContainsBlanks" dxfId="13" priority="12">
      <formula>LEN(TRIM(H30))&gt;0</formula>
    </cfRule>
  </conditionalFormatting>
  <conditionalFormatting sqref="H36">
    <cfRule type="notContainsBlanks" dxfId="12" priority="13">
      <formula>LEN(TRIM(H36))&gt;0</formula>
    </cfRule>
  </conditionalFormatting>
  <conditionalFormatting sqref="H61">
    <cfRule type="notContainsBlanks" dxfId="11" priority="14">
      <formula>LEN(TRIM(H61))&gt;0</formula>
    </cfRule>
  </conditionalFormatting>
  <conditionalFormatting sqref="H29">
    <cfRule type="notContainsBlanks" dxfId="10" priority="15">
      <formula>LEN(TRIM(H29))&gt;0</formula>
    </cfRule>
  </conditionalFormatting>
  <conditionalFormatting sqref="H34">
    <cfRule type="notContainsBlanks" dxfId="9" priority="16">
      <formula>LEN(TRIM(H34))&gt;0</formula>
    </cfRule>
  </conditionalFormatting>
  <conditionalFormatting sqref="H53">
    <cfRule type="notContainsBlanks" dxfId="8" priority="9">
      <formula>LEN(TRIM(H53))&gt;0</formula>
    </cfRule>
  </conditionalFormatting>
  <conditionalFormatting sqref="H24">
    <cfRule type="notContainsBlanks" dxfId="7" priority="8">
      <formula>LEN(TRIM(H24))&gt;0</formula>
    </cfRule>
  </conditionalFormatting>
  <conditionalFormatting sqref="H32">
    <cfRule type="notContainsBlanks" dxfId="6" priority="7">
      <formula>LEN(TRIM(H32))&gt;0</formula>
    </cfRule>
  </conditionalFormatting>
  <conditionalFormatting sqref="H31">
    <cfRule type="notContainsBlanks" dxfId="5" priority="6">
      <formula>LEN(TRIM(H31))&gt;0</formula>
    </cfRule>
  </conditionalFormatting>
  <conditionalFormatting sqref="H54">
    <cfRule type="notContainsBlanks" dxfId="4" priority="5">
      <formula>LEN(TRIM(H54))&gt;0</formula>
    </cfRule>
  </conditionalFormatting>
  <conditionalFormatting sqref="H38">
    <cfRule type="notContainsBlanks" dxfId="3" priority="4">
      <formula>LEN(TRIM(H38))&gt;0</formula>
    </cfRule>
  </conditionalFormatting>
  <conditionalFormatting sqref="H25">
    <cfRule type="notContainsBlanks" dxfId="2" priority="3">
      <formula>LEN(TRIM(H25))&gt;0</formula>
    </cfRule>
  </conditionalFormatting>
  <conditionalFormatting sqref="H33">
    <cfRule type="notContainsBlanks" dxfId="1" priority="2">
      <formula>LEN(TRIM(H33))&gt;0</formula>
    </cfRule>
  </conditionalFormatting>
  <conditionalFormatting sqref="H41">
    <cfRule type="notContainsBlanks" dxfId="0" priority="1">
      <formula>LEN(TRIM(H41))&gt;0</formula>
    </cfRule>
  </conditionalFormatting>
  <pageMargins left="0.7" right="0.7" top="0.75" bottom="0.75" header="0.3" footer="0.3"/>
  <pageSetup scale="1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TEMPORERA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cp:lastPrinted>2026-03-30T14:34:20Z</cp:lastPrinted>
  <dcterms:created xsi:type="dcterms:W3CDTF">2026-03-18T18:28:21Z</dcterms:created>
  <dcterms:modified xsi:type="dcterms:W3CDTF">2026-03-30T18:34:39Z</dcterms:modified>
</cp:coreProperties>
</file>