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73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56" i="1" l="1"/>
  <c r="E518" i="1" l="1"/>
  <c r="E477" i="1" l="1"/>
  <c r="E440" i="1" l="1"/>
  <c r="E406" i="1" l="1"/>
  <c r="E357" i="1" l="1"/>
  <c r="E311" i="1" l="1"/>
  <c r="F252" i="1" l="1"/>
  <c r="F241" i="1" l="1"/>
  <c r="F236" i="1"/>
  <c r="F235" i="1"/>
  <c r="F240" i="1"/>
  <c r="F239" i="1"/>
  <c r="F258" i="1" l="1"/>
  <c r="E170" i="1"/>
  <c r="E79" i="1" l="1"/>
  <c r="E114" i="1" l="1"/>
  <c r="E39" i="1" l="1"/>
  <c r="E11" i="1" l="1"/>
</calcChain>
</file>

<file path=xl/sharedStrings.xml><?xml version="1.0" encoding="utf-8"?>
<sst xmlns="http://schemas.openxmlformats.org/spreadsheetml/2006/main" count="343" uniqueCount="109">
  <si>
    <t>DIRECCION GENERAL DE EMBELLECIMIENTO DE LAS CARRETERAS</t>
  </si>
  <si>
    <t>Y AVENIDAS DE LA CIRCUNVALACION DEL PAIS</t>
  </si>
  <si>
    <t>NCF</t>
  </si>
  <si>
    <t>PROVEEDOR</t>
  </si>
  <si>
    <t>CONCEPTO</t>
  </si>
  <si>
    <t>MONTO</t>
  </si>
  <si>
    <t>FECHA FACTURA</t>
  </si>
  <si>
    <t>ITEM</t>
  </si>
  <si>
    <t>TOTAL</t>
  </si>
  <si>
    <t>ENC. DE CONTABILIDAD</t>
  </si>
  <si>
    <t>UNIDAD: AñO 2022</t>
  </si>
  <si>
    <t>B1500000476</t>
  </si>
  <si>
    <t>CUMON SUPPLY, SRL</t>
  </si>
  <si>
    <t>Lic. Iriana Nicol Jimenez G.</t>
  </si>
  <si>
    <t>FACTURA COMPRA DE MAYA SARAN</t>
  </si>
  <si>
    <t>RELACION DE FACTURAS POR PAGAR DEL 01 AL 31 DE enero 2023</t>
  </si>
  <si>
    <t>x</t>
  </si>
  <si>
    <t>RELACION DE FACTURAS POR PAGAR DEL 01 AL 31 DE A MAYO/2023</t>
  </si>
  <si>
    <t>UNIDAD: AñO 2022/2023</t>
  </si>
  <si>
    <t>RELACION DE FACTURAS POR PAGAR DEL 01 AL  30 DE ABRIL/2024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</si>
  <si>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</si>
  <si>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B1500001273</t>
  </si>
  <si>
    <t>COPYCORP</t>
  </si>
  <si>
    <t xml:space="preserve">ALQUILER DE FOTOCOPIA </t>
  </si>
  <si>
    <t>RELACION DE FACTURAS POR PAGAR DEL 01 AL 31 DE JULIO DE /2024</t>
  </si>
  <si>
    <t>RELACION DE FACTURAS POR PAGAR DEL 01 AL 30 DE SEPTIEMBRE DE /2024</t>
  </si>
  <si>
    <t>Lic. YOMERY DOMINGUEZ LAHOZ</t>
  </si>
  <si>
    <t>FECHA DOC.</t>
  </si>
  <si>
    <t>MONTO RD$</t>
  </si>
  <si>
    <t>CUENTA POR PAGAR A LA FECHA 2/12/2024</t>
  </si>
  <si>
    <t>N/A</t>
  </si>
  <si>
    <t xml:space="preserve">NEUMATICOS Y SERVICIOS ORIENTALES </t>
  </si>
  <si>
    <t>SERVICIO DE REPARACION, MANTENIMIENTO PREVENTIVO Y CORRECTIVO</t>
  </si>
  <si>
    <t>0/09/2024</t>
  </si>
  <si>
    <t>ICU SOLUCIONES EMPRESARIALES, SRL</t>
  </si>
  <si>
    <t>SERVICIO DE REPARACION DE IMPRESORA</t>
  </si>
  <si>
    <t>JOSE FRANCISCO MATOS MATOS</t>
  </si>
  <si>
    <t xml:space="preserve">ADQUISICION DE SERVICIOS NOTARIOS </t>
  </si>
  <si>
    <t xml:space="preserve">ESTE TEMA ESTA EN DISCUSIÓN </t>
  </si>
  <si>
    <t>ANTHONY ENMANUEL OLIVO SANTANA</t>
  </si>
  <si>
    <t>ADQUISICION DE SERVICIOS DE CAPACITACION</t>
  </si>
  <si>
    <t>GAPECA SUMMER CORNER, SRL</t>
  </si>
  <si>
    <t xml:space="preserve">SERVICIO DE ALQUILER DE CAMION GRUA </t>
  </si>
  <si>
    <t>GULFSTREAM PETROLEUM DOMINICANA, S DE RL</t>
  </si>
  <si>
    <t>CONTRATACION DE SERVICIOS DE TARJETA DE COMBUSTUBLE</t>
  </si>
  <si>
    <t>SUPLIDORA MERCYT, SRL</t>
  </si>
  <si>
    <t>ADQUISICION DE LLENADO DE AGUA DE BOTELLONES Y FUNDAS DE HIELOS</t>
  </si>
  <si>
    <t>ORFELINA CAESAR SERVICIOS DE TRANSPORTE</t>
  </si>
  <si>
    <t>ALQUILER DE CAMION DE CARGA ISUZU</t>
  </si>
  <si>
    <t>K SWIS, SRL</t>
  </si>
  <si>
    <t>CAMION DE CARGA MARCA DAIHATSU</t>
  </si>
  <si>
    <t>H VOLQUEZ CONSULTING SERVICES, SRL</t>
  </si>
  <si>
    <t>SERVICIO DE CAPASITACION NOBACI</t>
  </si>
  <si>
    <t>NICOLAS ALEXANDER MARTE CONTRERAS</t>
  </si>
  <si>
    <t>SERVICIO DE COLOCACION DE PUBLICIDAD DIGITAL</t>
  </si>
  <si>
    <t>CERTV</t>
  </si>
  <si>
    <t xml:space="preserve">SERVICIO DEL 10% DE PUBLICIDAD </t>
  </si>
  <si>
    <t>ALL OFFICE SOLUTIONS TS, SRL</t>
  </si>
  <si>
    <t xml:space="preserve">ALQUILER DE FOTOCOPIADORA </t>
  </si>
  <si>
    <t>AERO ELECTROHANS, SRL</t>
  </si>
  <si>
    <t>ALQUILER DE CAMION DE CARGA DAIHATSU</t>
  </si>
  <si>
    <t>GORIS &amp; ASOCIADOS, ASRL</t>
  </si>
  <si>
    <t>ALQUILER DE CAMION CONPACTADOR</t>
  </si>
  <si>
    <t>IMPORTADORA CASTILLO SUZAÑA</t>
  </si>
  <si>
    <t>ALQUILER DE LOS DOS AUTOBUSES</t>
  </si>
  <si>
    <t>ESTE EXPEDIENTE NO TIENE FONDO SUFICIENTE PARA PAGAR DICIEMBRE</t>
  </si>
  <si>
    <t>CORPORACION DE ACUEDUCTO Y ALCANTARILLADO (CAASD)</t>
  </si>
  <si>
    <t>PAGO POR CONSUMO DE AGUA</t>
  </si>
  <si>
    <t>GRUPO BRIZATLANTICA DEL CARIBE</t>
  </si>
  <si>
    <t>ADQUISICION ALIMENTOS Y BEBIDAS</t>
  </si>
  <si>
    <t>DISTRIBUIDORES INTERNACIONALES DE PETROLEO</t>
  </si>
  <si>
    <t xml:space="preserve">PAGO POR COMPRA DE TIKETS DE COMBUSTIBLES </t>
  </si>
  <si>
    <t>DITA SERVICES, SRL</t>
  </si>
  <si>
    <t>SERVICIO DE FUMIGACION DE LAS INSTALACIONES DE LA DIGECAC</t>
  </si>
  <si>
    <t>ARIPO COMERCIALIZADORA DOMINICANA DE INSUMOS (CODINED)</t>
  </si>
  <si>
    <t>SERVICIO DE COMIDA PRE-EMPACADA</t>
  </si>
  <si>
    <t xml:space="preserve"> 06/03/2024</t>
  </si>
  <si>
    <t>INVERSIONES ENRIQUE REYES ROJAS</t>
  </si>
  <si>
    <t>ALQUILER DE LOCAR</t>
  </si>
  <si>
    <t>EDEESTE LA ROMANA</t>
  </si>
  <si>
    <t>ENERGIA ELECTRICA SEDE LA ROMANA</t>
  </si>
  <si>
    <t>EDEESTE SEDE CENTRAL</t>
  </si>
  <si>
    <t>ENERGIA ELECTRICA SEDE LA CENTRAL</t>
  </si>
  <si>
    <t>SEGURO NACIONAL DE SALUD</t>
  </si>
  <si>
    <t>SEGURO MEDICO COMPLEMENTARIO (SENASA)</t>
  </si>
  <si>
    <t>BRAIN GENERAL SERVICES, SRL</t>
  </si>
  <si>
    <t>ALQUILER DE CAMION CISTERNA</t>
  </si>
  <si>
    <t>CODETEL</t>
  </si>
  <si>
    <t>SERVICIO DE INTERNET, FLOTA Y TELEFONOS, LLAMADAS A LARGA DISTANCIA ECTT.</t>
  </si>
  <si>
    <t>GTG INDUSTRIAL, SRL</t>
  </si>
  <si>
    <t>ADQUISICION DE PRODUCTOS ALIMENTICIOS</t>
  </si>
  <si>
    <t>MADERA TROPICALES, SRL</t>
  </si>
  <si>
    <t>COMPRA POR ADQUISICION DE GRAMA</t>
  </si>
  <si>
    <t>JUANB MONEGRO IMPRESOS &amp; PAPELES, EIRL</t>
  </si>
  <si>
    <t xml:space="preserve">ADQUISICION DE TANQUES DE BASURA ROTULADOS </t>
  </si>
  <si>
    <t>BERRAZZANO, SRL</t>
  </si>
  <si>
    <t>ADQUISICION DE ELECTRODOMESTICOS</t>
  </si>
  <si>
    <t>ESTE ESTA ANULADO</t>
  </si>
  <si>
    <t>B1500278793</t>
  </si>
  <si>
    <t>TOTALENERGIES DOMINICANA, SA</t>
  </si>
  <si>
    <t>FACTURA TARJETA DE COMBUSTIBLES (GASOIL)</t>
  </si>
  <si>
    <t>UNIDAD: AñO 2023/2025</t>
  </si>
  <si>
    <t>RELACION DE FACTURAS POR PAGAR DEL 01 AL 31 DE MARZO DEL /2025</t>
  </si>
  <si>
    <t>RELACION DE FACTURAS POR PAGAR DEL 01 AL 30 DE ABRIL DEL /2025</t>
  </si>
  <si>
    <t>RELACION DE FACTURAS POR PAGAR DEL 01 AL 30 DE JUNIO DEL /2025</t>
  </si>
  <si>
    <t>RELACION DE FACTURAS POR PAGAR DEL 01 AL 30 DE AGOSTO DEL /2025</t>
  </si>
  <si>
    <t>RELACION DE FACTURAS POR PAGAR DEL 01 AL 30 DE SEPTIEMBRE DEL /2025</t>
  </si>
  <si>
    <t>RELACION DE FACTURAS POR PAGAR DEL 01 AL 31 DE OCTUBRE DEL /2025</t>
  </si>
  <si>
    <t>RELACION DE FACTURAS POR PAGAR DEL 01 AL 28 DE  FEBRERO DEL 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</si>
</sst>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1" xfId="0" applyBorder="1"/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2" xfId="0" applyBorder="1" applyAlignment="1">
      <alignment horizontal="center"/>
    </xf>
    <xf numFmtId="164" fontId="0" fillId="0" borderId="2" xfId="0" applyNumberFormat="1" applyBorder="1" applyAlignment="1">
      <alignment horizontal="center"/>
    </xf>
    <xf numFmtId="14" fontId="0" fillId="0" borderId="2" xfId="0" applyNumberFormat="1" applyBorder="1" applyAlignment="1">
      <alignment horizontal="center"/>
    </xf>
    <xf numFmtId="0" fontId="1" fillId="0" borderId="1" xfId="0" applyFont="1" applyBorder="1" applyAlignment="1">
      <alignment horizontal="center"/>
    </xf>
    <xf numFmtId="164" fontId="1" fillId="0" borderId="2" xfId="0" applyNumberFormat="1" applyFont="1" applyBorder="1" applyAlignment="1">
      <alignment horizontal="center"/>
    </xf>
    <xf numFmtId="0" fontId="0" fillId="0" borderId="2" xfId="0" applyBorder="1" applyAlignment="1">
      <alignment horizontal="center" wrapText="1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164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164" fontId="0" fillId="0" borderId="2" xfId="0" applyNumberFormat="1" applyBorder="1" applyAlignment="1">
      <alignment horizontal="center" vertical="center" wrapText="1"/>
    </xf>
    <xf numFmtId="14" fontId="0" fillId="0" borderId="2" xfId="0" applyNumberFormat="1" applyBorder="1" applyAlignment="1">
      <alignment horizontal="center" vertical="center" wrapText="1"/>
    </xf>
    <xf numFmtId="4" fontId="0" fillId="0" borderId="0" xfId="0" applyNumberForma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933450</xdr:colOff>
      <xdr:row>1</xdr:row>
      <xdr:rowOff>114300</xdr:rowOff>
    </xdr:from>
    <xdr:to>
      <xdr:col>1</xdr:col>
      <xdr:colOff>762000</xdr:colOff>
      <xdr:row>5</xdr:row>
      <xdr:rowOff>114300</xdr:rowOff>
    </xdr:to>
    <xdr:pic>
      <xdr:nvPicPr>
        <xdr:cNvPr id="2" name="Imagen 1" descr="http://www.digecac.gob.do/transparencia/images/DIGECAC-FAVICOM_1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3450" y="304800"/>
          <a:ext cx="7620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933450</xdr:colOff>
      <xdr:row>29</xdr:row>
      <xdr:rowOff>114300</xdr:rowOff>
    </xdr:from>
    <xdr:ext cx="762000" cy="762000"/>
    <xdr:pic>
      <xdr:nvPicPr>
        <xdr:cNvPr id="3" name="Imagen 2" descr="http://www.digecac.gob.do/transparencia/images/DIGECAC-FAVICOM_1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2950" y="304800"/>
          <a:ext cx="7620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504825</xdr:colOff>
      <xdr:row>69</xdr:row>
      <xdr:rowOff>114300</xdr:rowOff>
    </xdr:from>
    <xdr:ext cx="762000" cy="762000"/>
    <xdr:pic>
      <xdr:nvPicPr>
        <xdr:cNvPr id="4" name="Imagen 3" descr="http://www.digecac.gob.do/transparencia/images/DIGECAC-FAVICOM_1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13296900"/>
          <a:ext cx="7620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504825</xdr:colOff>
      <xdr:row>105</xdr:row>
      <xdr:rowOff>114300</xdr:rowOff>
    </xdr:from>
    <xdr:ext cx="762000" cy="762000"/>
    <xdr:pic>
      <xdr:nvPicPr>
        <xdr:cNvPr id="5" name="Imagen 4" descr="http://www.digecac.gob.do/transparencia/images/DIGECAC-FAVICOM_1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13296900"/>
          <a:ext cx="7620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504825</xdr:colOff>
      <xdr:row>160</xdr:row>
      <xdr:rowOff>114300</xdr:rowOff>
    </xdr:from>
    <xdr:ext cx="762000" cy="762000"/>
    <xdr:pic>
      <xdr:nvPicPr>
        <xdr:cNvPr id="6" name="Imagen 5" descr="http://www.digecac.gob.do/transparencia/images/DIGECAC-FAVICOM_1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13296900"/>
          <a:ext cx="7620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304800</xdr:colOff>
      <xdr:row>212</xdr:row>
      <xdr:rowOff>104775</xdr:rowOff>
    </xdr:from>
    <xdr:ext cx="762000" cy="762000"/>
    <xdr:pic>
      <xdr:nvPicPr>
        <xdr:cNvPr id="7" name="Imagen 6" descr="http://www.digecac.gob.do/transparencia/images/DIGECAC-FAVICOM_1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41538525"/>
          <a:ext cx="7620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371475</xdr:colOff>
      <xdr:row>300</xdr:row>
      <xdr:rowOff>76200</xdr:rowOff>
    </xdr:from>
    <xdr:ext cx="762000" cy="762000"/>
    <xdr:pic>
      <xdr:nvPicPr>
        <xdr:cNvPr id="8" name="Imagen 7" descr="http://www.digecac.gob.do/transparencia/images/DIGECAC-FAVICOM_1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8725" y="66132075"/>
          <a:ext cx="7620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371475</xdr:colOff>
      <xdr:row>346</xdr:row>
      <xdr:rowOff>76200</xdr:rowOff>
    </xdr:from>
    <xdr:ext cx="762000" cy="762000"/>
    <xdr:pic>
      <xdr:nvPicPr>
        <xdr:cNvPr id="9" name="Imagen 8" descr="http://www.digecac.gob.do/transparencia/images/DIGECAC-FAVICOM_1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8725" y="66132075"/>
          <a:ext cx="7620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371475</xdr:colOff>
      <xdr:row>395</xdr:row>
      <xdr:rowOff>76200</xdr:rowOff>
    </xdr:from>
    <xdr:ext cx="762000" cy="762000"/>
    <xdr:pic>
      <xdr:nvPicPr>
        <xdr:cNvPr id="10" name="Imagen 9" descr="http://www.digecac.gob.do/transparencia/images/DIGECAC-FAVICOM_1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8725" y="75104625"/>
          <a:ext cx="7620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371475</xdr:colOff>
      <xdr:row>429</xdr:row>
      <xdr:rowOff>76200</xdr:rowOff>
    </xdr:from>
    <xdr:ext cx="762000" cy="762000"/>
    <xdr:pic>
      <xdr:nvPicPr>
        <xdr:cNvPr id="11" name="Imagen 10" descr="http://www.digecac.gob.do/transparencia/images/DIGECAC-FAVICOM_1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8725" y="84648675"/>
          <a:ext cx="7620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371475</xdr:colOff>
      <xdr:row>466</xdr:row>
      <xdr:rowOff>76200</xdr:rowOff>
    </xdr:from>
    <xdr:ext cx="762000" cy="762000"/>
    <xdr:pic>
      <xdr:nvPicPr>
        <xdr:cNvPr id="12" name="Imagen 11" descr="http://www.digecac.gob.do/transparencia/images/DIGECAC-FAVICOM_1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8725" y="91335225"/>
          <a:ext cx="7620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371475</xdr:colOff>
      <xdr:row>507</xdr:row>
      <xdr:rowOff>76200</xdr:rowOff>
    </xdr:from>
    <xdr:ext cx="762000" cy="762000"/>
    <xdr:pic>
      <xdr:nvPicPr>
        <xdr:cNvPr id="13" name="Imagen 12" descr="http://www.digecac.gob.do/transparencia/images/DIGECAC-FAVICOM_1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8725" y="98593275"/>
          <a:ext cx="7620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371475</xdr:colOff>
      <xdr:row>545</xdr:row>
      <xdr:rowOff>76200</xdr:rowOff>
    </xdr:from>
    <xdr:ext cx="762000" cy="762000"/>
    <xdr:pic>
      <xdr:nvPicPr>
        <xdr:cNvPr id="15" name="Imagen 14" descr="http://www.digecac.gob.do/transparencia/images/DIGECAC-FAVICOM_1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8725" y="121319925"/>
          <a:ext cx="7620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H566"/>
  <sheetViews>
    <sheetView tabSelected="1" topLeftCell="A543" workbookViewId="0">
      <selection activeCell="D544" sqref="D544"/>
    </sheetView>
  </sheetViews>
  <sheetFormatPr baseColWidth="10" defaultColWidth="9.140625" defaultRowHeight="15" x14ac:dyDescent="0.25"/>
  <cols>
    <col min="1" max="1" width="12.85546875" customWidth="1"/>
    <col min="2" max="2" width="15.5703125" customWidth="1"/>
    <col min="3" max="3" width="23.7109375" customWidth="1"/>
    <col min="4" max="4" width="27.5703125" customWidth="1"/>
    <col min="5" max="5" width="30" customWidth="1"/>
    <col min="6" max="6" width="14.85546875" customWidth="1"/>
    <col min="7" max="7" width="25.42578125" customWidth="1"/>
  </cols>
  <sheetData>
    <row r="4" spans="1:6" x14ac:dyDescent="0.25">
      <c r="A4" s="20" t="s">
        <v>0</v>
      </c>
      <c r="B4" s="20"/>
      <c r="C4" s="20"/>
      <c r="D4" s="20"/>
      <c r="E4" s="20"/>
      <c r="F4" s="20"/>
    </row>
    <row r="5" spans="1:6" x14ac:dyDescent="0.25">
      <c r="A5" s="20" t="s">
        <v>1</v>
      </c>
      <c r="B5" s="20"/>
      <c r="C5" s="20"/>
      <c r="D5" s="20"/>
      <c r="E5" s="20"/>
      <c r="F5" s="20"/>
    </row>
    <row r="6" spans="1:6" x14ac:dyDescent="0.25">
      <c r="A6" s="20" t="s">
        <v>15</v>
      </c>
      <c r="B6" s="20"/>
      <c r="C6" s="20"/>
      <c r="D6" s="20"/>
      <c r="E6" s="20"/>
      <c r="F6" s="20"/>
    </row>
    <row r="8" spans="1:6" ht="15.75" thickBot="1" x14ac:dyDescent="0.3">
      <c r="A8" t="s">
        <v>10</v>
      </c>
    </row>
    <row r="9" spans="1:6" ht="15.75" thickBot="1" x14ac:dyDescent="0.3">
      <c r="A9" s="2" t="s">
        <v>7</v>
      </c>
      <c r="B9" s="3" t="s">
        <v>2</v>
      </c>
      <c r="C9" s="3" t="s">
        <v>3</v>
      </c>
      <c r="D9" s="3" t="s">
        <v>4</v>
      </c>
      <c r="E9" s="3" t="s">
        <v>5</v>
      </c>
      <c r="F9" s="3" t="s">
        <v>6</v>
      </c>
    </row>
    <row r="10" spans="1:6" ht="30" x14ac:dyDescent="0.25">
      <c r="A10" s="4">
        <v>1</v>
      </c>
      <c r="B10" s="4" t="s">
        <v>11</v>
      </c>
      <c r="C10" s="4" t="s">
        <v>12</v>
      </c>
      <c r="D10" s="9" t="s">
        <v>14</v>
      </c>
      <c r="E10" s="5">
        <v>151145.63</v>
      </c>
      <c r="F10" s="6">
        <v>44722</v>
      </c>
    </row>
    <row r="11" spans="1:6" x14ac:dyDescent="0.25">
      <c r="A11" s="1"/>
      <c r="B11" s="1"/>
      <c r="C11" s="1"/>
      <c r="D11" s="7" t="s">
        <v>8</v>
      </c>
      <c r="E11" s="8">
        <f>SUM(E10:E10)</f>
        <v>151145.63</v>
      </c>
      <c r="F11" s="1"/>
    </row>
    <row r="23" spans="1:6" x14ac:dyDescent="0.25">
      <c r="A23" s="21" t="s">
        <v>13</v>
      </c>
      <c r="B23" s="21"/>
      <c r="C23" s="21"/>
      <c r="D23" s="21"/>
      <c r="E23" s="21"/>
      <c r="F23" s="21"/>
    </row>
    <row r="24" spans="1:6" x14ac:dyDescent="0.25">
      <c r="A24" s="22" t="s">
        <v>9</v>
      </c>
      <c r="B24" s="22"/>
      <c r="C24" s="22"/>
      <c r="D24" s="22"/>
      <c r="E24" s="22"/>
      <c r="F24" s="22"/>
    </row>
    <row r="29" spans="1:6" x14ac:dyDescent="0.25">
      <c r="A29" t="s">
        <v>16</v>
      </c>
    </row>
    <row r="32" spans="1:6" x14ac:dyDescent="0.25">
      <c r="A32" s="20" t="s">
        <v>0</v>
      </c>
      <c r="B32" s="20"/>
      <c r="C32" s="20"/>
      <c r="D32" s="20"/>
      <c r="E32" s="20"/>
      <c r="F32" s="20"/>
    </row>
    <row r="33" spans="1:6" x14ac:dyDescent="0.25">
      <c r="A33" s="20" t="s">
        <v>1</v>
      </c>
      <c r="B33" s="20"/>
      <c r="C33" s="20"/>
      <c r="D33" s="20"/>
      <c r="E33" s="20"/>
      <c r="F33" s="20"/>
    </row>
    <row r="34" spans="1:6" x14ac:dyDescent="0.25">
      <c r="A34" s="20" t="s">
        <v>17</v>
      </c>
      <c r="B34" s="20"/>
      <c r="C34" s="20"/>
      <c r="D34" s="20"/>
      <c r="E34" s="20"/>
      <c r="F34" s="20"/>
    </row>
    <row r="36" spans="1:6" ht="15.75" thickBot="1" x14ac:dyDescent="0.3">
      <c r="A36" t="s">
        <v>10</v>
      </c>
    </row>
    <row r="37" spans="1:6" ht="15.75" thickBot="1" x14ac:dyDescent="0.3">
      <c r="A37" s="2" t="s">
        <v>7</v>
      </c>
      <c r="B37" s="3" t="s">
        <v>2</v>
      </c>
      <c r="C37" s="3" t="s">
        <v>3</v>
      </c>
      <c r="D37" s="3" t="s">
        <v>4</v>
      </c>
      <c r="E37" s="3" t="s">
        <v>5</v>
      </c>
      <c r="F37" s="3" t="s">
        <v>6</v>
      </c>
    </row>
    <row r="38" spans="1:6" ht="30" x14ac:dyDescent="0.25">
      <c r="A38" s="4">
        <v>1</v>
      </c>
      <c r="B38" s="4" t="s">
        <v>11</v>
      </c>
      <c r="C38" s="4" t="s">
        <v>12</v>
      </c>
      <c r="D38" s="9" t="s">
        <v>14</v>
      </c>
      <c r="E38" s="5">
        <v>151145.63</v>
      </c>
      <c r="F38" s="6">
        <v>44722</v>
      </c>
    </row>
    <row r="39" spans="1:6" x14ac:dyDescent="0.25">
      <c r="A39" s="1"/>
      <c r="B39" s="1"/>
      <c r="C39" s="1"/>
      <c r="D39" s="7" t="s">
        <v>8</v>
      </c>
      <c r="E39" s="8">
        <f>SUM(E38:E38)</f>
        <v>151145.63</v>
      </c>
      <c r="F39" s="1"/>
    </row>
    <row r="51" spans="1:6" x14ac:dyDescent="0.25">
      <c r="A51" s="21" t="s">
        <v>13</v>
      </c>
      <c r="B51" s="21"/>
      <c r="C51" s="21"/>
      <c r="D51" s="21"/>
      <c r="E51" s="21"/>
      <c r="F51" s="21"/>
    </row>
    <row r="52" spans="1:6" x14ac:dyDescent="0.25">
      <c r="A52" s="22" t="s">
        <v>9</v>
      </c>
      <c r="B52" s="22"/>
      <c r="C52" s="22"/>
      <c r="D52" s="22"/>
      <c r="E52" s="22"/>
      <c r="F52" s="22"/>
    </row>
    <row r="68" spans="1:6" x14ac:dyDescent="0.25">
      <c r="C68" t="s">
        <v>20</v>
      </c>
    </row>
    <row r="71" spans="1:6" x14ac:dyDescent="0.25">
      <c r="A71" s="20" t="s">
        <v>0</v>
      </c>
      <c r="B71" s="20"/>
      <c r="C71" s="20"/>
      <c r="D71" s="20"/>
      <c r="E71" s="20"/>
      <c r="F71" s="20"/>
    </row>
    <row r="72" spans="1:6" x14ac:dyDescent="0.25">
      <c r="A72" s="20" t="s">
        <v>1</v>
      </c>
      <c r="B72" s="20"/>
      <c r="C72" s="20"/>
      <c r="D72" s="20"/>
      <c r="E72" s="20"/>
      <c r="F72" s="20"/>
    </row>
    <row r="73" spans="1:6" x14ac:dyDescent="0.25">
      <c r="A73" s="20" t="s">
        <v>24</v>
      </c>
      <c r="B73" s="20"/>
      <c r="C73" s="20"/>
      <c r="D73" s="20"/>
      <c r="E73" s="20"/>
      <c r="F73" s="20"/>
    </row>
    <row r="75" spans="1:6" ht="15.75" thickBot="1" x14ac:dyDescent="0.3">
      <c r="A75" t="s">
        <v>18</v>
      </c>
    </row>
    <row r="76" spans="1:6" ht="15.75" thickBot="1" x14ac:dyDescent="0.3">
      <c r="A76" s="2" t="s">
        <v>7</v>
      </c>
      <c r="B76" s="3" t="s">
        <v>2</v>
      </c>
      <c r="C76" s="3" t="s">
        <v>3</v>
      </c>
      <c r="D76" s="3" t="s">
        <v>4</v>
      </c>
      <c r="E76" s="3" t="s">
        <v>5</v>
      </c>
      <c r="F76" s="3" t="s">
        <v>6</v>
      </c>
    </row>
    <row r="77" spans="1:6" ht="30" x14ac:dyDescent="0.25">
      <c r="A77" s="4">
        <v>1</v>
      </c>
      <c r="B77" s="4" t="s">
        <v>11</v>
      </c>
      <c r="C77" s="4" t="s">
        <v>12</v>
      </c>
      <c r="D77" s="9" t="s">
        <v>14</v>
      </c>
      <c r="E77" s="5">
        <v>151145.63</v>
      </c>
      <c r="F77" s="6">
        <v>44722</v>
      </c>
    </row>
    <row r="78" spans="1:6" x14ac:dyDescent="0.25">
      <c r="A78" s="4">
        <v>2</v>
      </c>
      <c r="B78" s="4" t="s">
        <v>21</v>
      </c>
      <c r="C78" s="4" t="s">
        <v>22</v>
      </c>
      <c r="D78" s="9" t="s">
        <v>23</v>
      </c>
      <c r="E78" s="5">
        <v>17700</v>
      </c>
      <c r="F78" s="6">
        <v>45336</v>
      </c>
    </row>
    <row r="79" spans="1:6" x14ac:dyDescent="0.25">
      <c r="A79" s="1"/>
      <c r="B79" s="1"/>
      <c r="C79" s="1"/>
      <c r="D79" s="7" t="s">
        <v>8</v>
      </c>
      <c r="E79" s="8">
        <f>+E77+E78</f>
        <v>168845.63</v>
      </c>
      <c r="F79" s="1"/>
    </row>
    <row r="91" spans="1:6" x14ac:dyDescent="0.25">
      <c r="A91" s="21" t="s">
        <v>13</v>
      </c>
      <c r="B91" s="21"/>
      <c r="C91" s="21"/>
      <c r="D91" s="21"/>
      <c r="E91" s="21"/>
      <c r="F91" s="21"/>
    </row>
    <row r="92" spans="1:6" x14ac:dyDescent="0.25">
      <c r="A92" s="22" t="s">
        <v>9</v>
      </c>
      <c r="B92" s="22"/>
      <c r="C92" s="22"/>
      <c r="D92" s="22"/>
      <c r="E92" s="22"/>
      <c r="F92" s="22"/>
    </row>
    <row r="107" spans="1:6" x14ac:dyDescent="0.25">
      <c r="A107" s="20" t="s">
        <v>0</v>
      </c>
      <c r="B107" s="20"/>
      <c r="C107" s="20"/>
      <c r="D107" s="20"/>
      <c r="E107" s="20"/>
      <c r="F107" s="20"/>
    </row>
    <row r="108" spans="1:6" x14ac:dyDescent="0.25">
      <c r="A108" s="20" t="s">
        <v>1</v>
      </c>
      <c r="B108" s="20"/>
      <c r="C108" s="20"/>
      <c r="D108" s="20"/>
      <c r="E108" s="20"/>
      <c r="F108" s="20"/>
    </row>
    <row r="109" spans="1:6" x14ac:dyDescent="0.25">
      <c r="A109" s="20" t="s">
        <v>19</v>
      </c>
      <c r="B109" s="20"/>
      <c r="C109" s="20"/>
      <c r="D109" s="20"/>
      <c r="E109" s="20"/>
      <c r="F109" s="20"/>
    </row>
    <row r="111" spans="1:6" ht="15.75" thickBot="1" x14ac:dyDescent="0.3">
      <c r="A111" t="s">
        <v>18</v>
      </c>
    </row>
    <row r="112" spans="1:6" ht="15.75" thickBot="1" x14ac:dyDescent="0.3">
      <c r="A112" s="2" t="s">
        <v>7</v>
      </c>
      <c r="B112" s="3" t="s">
        <v>2</v>
      </c>
      <c r="C112" s="3" t="s">
        <v>3</v>
      </c>
      <c r="D112" s="3" t="s">
        <v>4</v>
      </c>
      <c r="E112" s="3" t="s">
        <v>5</v>
      </c>
      <c r="F112" s="3" t="s">
        <v>6</v>
      </c>
    </row>
    <row r="113" spans="1:6" ht="30" x14ac:dyDescent="0.25">
      <c r="A113" s="4">
        <v>1</v>
      </c>
      <c r="B113" s="4" t="s">
        <v>11</v>
      </c>
      <c r="C113" s="4" t="s">
        <v>12</v>
      </c>
      <c r="D113" s="9" t="s">
        <v>14</v>
      </c>
      <c r="E113" s="5">
        <v>151145.63</v>
      </c>
      <c r="F113" s="6">
        <v>44722</v>
      </c>
    </row>
    <row r="114" spans="1:6" x14ac:dyDescent="0.25">
      <c r="A114" s="1"/>
      <c r="B114" s="1"/>
      <c r="C114" s="1"/>
      <c r="D114" s="7" t="s">
        <v>8</v>
      </c>
      <c r="E114" s="8">
        <f>+E113</f>
        <v>151145.63</v>
      </c>
      <c r="F114" s="1"/>
    </row>
    <row r="126" spans="1:6" x14ac:dyDescent="0.25">
      <c r="A126" s="21" t="s">
        <v>13</v>
      </c>
      <c r="B126" s="21"/>
      <c r="C126" s="21"/>
      <c r="D126" s="21"/>
      <c r="E126" s="21"/>
      <c r="F126" s="21"/>
    </row>
    <row r="127" spans="1:6" x14ac:dyDescent="0.25">
      <c r="A127" s="22" t="s">
        <v>9</v>
      </c>
      <c r="B127" s="22"/>
      <c r="C127" s="22"/>
      <c r="D127" s="22"/>
      <c r="E127" s="22"/>
      <c r="F127" s="22"/>
    </row>
    <row r="162" spans="1:6" x14ac:dyDescent="0.25">
      <c r="A162" s="20" t="s">
        <v>0</v>
      </c>
      <c r="B162" s="20"/>
      <c r="C162" s="20"/>
      <c r="D162" s="20"/>
      <c r="E162" s="20"/>
      <c r="F162" s="20"/>
    </row>
    <row r="163" spans="1:6" x14ac:dyDescent="0.25">
      <c r="A163" s="20" t="s">
        <v>1</v>
      </c>
      <c r="B163" s="20"/>
      <c r="C163" s="20"/>
      <c r="D163" s="20"/>
      <c r="E163" s="20"/>
      <c r="F163" s="20"/>
    </row>
    <row r="164" spans="1:6" x14ac:dyDescent="0.25">
      <c r="A164" s="20" t="s">
        <v>25</v>
      </c>
      <c r="B164" s="20"/>
      <c r="C164" s="20"/>
      <c r="D164" s="20"/>
      <c r="E164" s="20"/>
      <c r="F164" s="20"/>
    </row>
    <row r="166" spans="1:6" ht="15.75" thickBot="1" x14ac:dyDescent="0.3">
      <c r="A166" t="s">
        <v>18</v>
      </c>
    </row>
    <row r="167" spans="1:6" ht="15.75" thickBot="1" x14ac:dyDescent="0.3">
      <c r="A167" s="2" t="s">
        <v>7</v>
      </c>
      <c r="B167" s="3" t="s">
        <v>2</v>
      </c>
      <c r="C167" s="3" t="s">
        <v>3</v>
      </c>
      <c r="D167" s="3" t="s">
        <v>4</v>
      </c>
      <c r="E167" s="3" t="s">
        <v>5</v>
      </c>
      <c r="F167" s="3" t="s">
        <v>6</v>
      </c>
    </row>
    <row r="168" spans="1:6" ht="30" x14ac:dyDescent="0.25">
      <c r="A168" s="4">
        <v>1</v>
      </c>
      <c r="B168" s="4" t="s">
        <v>11</v>
      </c>
      <c r="C168" s="4" t="s">
        <v>12</v>
      </c>
      <c r="D168" s="9" t="s">
        <v>14</v>
      </c>
      <c r="E168" s="5">
        <v>151145.63</v>
      </c>
      <c r="F168" s="6">
        <v>44722</v>
      </c>
    </row>
    <row r="169" spans="1:6" x14ac:dyDescent="0.25">
      <c r="A169" s="4">
        <v>2</v>
      </c>
      <c r="B169" s="4" t="s">
        <v>21</v>
      </c>
      <c r="C169" s="4" t="s">
        <v>22</v>
      </c>
      <c r="D169" s="9" t="s">
        <v>23</v>
      </c>
      <c r="E169" s="5">
        <v>17700</v>
      </c>
      <c r="F169" s="6">
        <v>45336</v>
      </c>
    </row>
    <row r="170" spans="1:6" x14ac:dyDescent="0.25">
      <c r="A170" s="1"/>
      <c r="B170" s="1"/>
      <c r="C170" s="1"/>
      <c r="D170" s="7" t="s">
        <v>8</v>
      </c>
      <c r="E170" s="8">
        <f>+E168+E169</f>
        <v>168845.63</v>
      </c>
      <c r="F170" s="1"/>
    </row>
    <row r="182" spans="1:6" x14ac:dyDescent="0.25">
      <c r="A182" s="21" t="s">
        <v>26</v>
      </c>
      <c r="B182" s="21"/>
      <c r="C182" s="21"/>
      <c r="D182" s="21"/>
      <c r="E182" s="21"/>
      <c r="F182" s="21"/>
    </row>
    <row r="183" spans="1:6" x14ac:dyDescent="0.25">
      <c r="A183" s="22" t="s">
        <v>9</v>
      </c>
      <c r="B183" s="22"/>
      <c r="C183" s="22"/>
      <c r="D183" s="22"/>
      <c r="E183" s="22"/>
      <c r="F183" s="22"/>
    </row>
    <row r="214" spans="1:6" x14ac:dyDescent="0.25">
      <c r="A214" s="20" t="s">
        <v>0</v>
      </c>
      <c r="B214" s="20"/>
      <c r="C214" s="20"/>
      <c r="D214" s="20"/>
      <c r="E214" s="20"/>
      <c r="F214" s="20"/>
    </row>
    <row r="215" spans="1:6" x14ac:dyDescent="0.25">
      <c r="A215" s="20" t="s">
        <v>1</v>
      </c>
      <c r="B215" s="20"/>
      <c r="C215" s="20"/>
      <c r="D215" s="20"/>
      <c r="E215" s="20"/>
      <c r="F215" s="20"/>
    </row>
    <row r="216" spans="1:6" x14ac:dyDescent="0.25">
      <c r="A216" s="20" t="s">
        <v>29</v>
      </c>
      <c r="B216" s="20"/>
      <c r="C216" s="20"/>
      <c r="D216" s="20"/>
      <c r="E216" s="20"/>
      <c r="F216" s="20"/>
    </row>
    <row r="218" spans="1:6" ht="15.75" thickBot="1" x14ac:dyDescent="0.3">
      <c r="A218" t="s">
        <v>18</v>
      </c>
    </row>
    <row r="219" spans="1:6" ht="15.75" thickBot="1" x14ac:dyDescent="0.3">
      <c r="A219" s="10" t="s">
        <v>7</v>
      </c>
      <c r="B219" s="11" t="s">
        <v>2</v>
      </c>
      <c r="C219" s="11" t="s">
        <v>27</v>
      </c>
      <c r="D219" s="11" t="s">
        <v>3</v>
      </c>
      <c r="E219" s="11" t="s">
        <v>4</v>
      </c>
      <c r="F219" s="11" t="s">
        <v>28</v>
      </c>
    </row>
    <row r="220" spans="1:6" ht="47.25" customHeight="1" x14ac:dyDescent="0.25">
      <c r="A220" s="13">
        <v>1</v>
      </c>
      <c r="B220" s="13" t="s">
        <v>11</v>
      </c>
      <c r="C220" s="14">
        <v>45083</v>
      </c>
      <c r="D220" s="13" t="s">
        <v>12</v>
      </c>
      <c r="E220" s="9" t="s">
        <v>14</v>
      </c>
      <c r="F220" s="12">
        <v>151145.63</v>
      </c>
    </row>
    <row r="221" spans="1:6" x14ac:dyDescent="0.25">
      <c r="A221" s="13">
        <v>2</v>
      </c>
      <c r="B221" s="13" t="s">
        <v>21</v>
      </c>
      <c r="C221" s="14">
        <v>45657</v>
      </c>
      <c r="D221" s="13" t="s">
        <v>22</v>
      </c>
      <c r="E221" s="9" t="s">
        <v>23</v>
      </c>
      <c r="F221" s="12">
        <v>17700</v>
      </c>
    </row>
    <row r="222" spans="1:6" x14ac:dyDescent="0.25">
      <c r="A222" s="13"/>
      <c r="B222" s="13"/>
      <c r="C222" s="14"/>
      <c r="D222" s="13"/>
      <c r="E222" s="9"/>
      <c r="F222" s="12"/>
    </row>
    <row r="223" spans="1:6" x14ac:dyDescent="0.25">
      <c r="A223" s="13"/>
      <c r="B223" s="13"/>
      <c r="C223" s="14"/>
      <c r="D223" s="13"/>
      <c r="E223" s="9"/>
      <c r="F223" s="12"/>
    </row>
    <row r="224" spans="1:6" x14ac:dyDescent="0.25">
      <c r="A224" s="13"/>
      <c r="B224" s="13"/>
      <c r="C224" s="14"/>
      <c r="D224" s="13"/>
      <c r="E224" s="9"/>
      <c r="F224" s="12"/>
    </row>
    <row r="225" spans="1:7" x14ac:dyDescent="0.25">
      <c r="A225" s="13"/>
      <c r="B225" s="13"/>
      <c r="C225" s="14"/>
      <c r="D225" s="13"/>
      <c r="E225" s="9"/>
      <c r="F225" s="12"/>
    </row>
    <row r="226" spans="1:7" ht="45" x14ac:dyDescent="0.25">
      <c r="A226" s="13"/>
      <c r="B226" s="13" t="s">
        <v>30</v>
      </c>
      <c r="C226" s="14">
        <v>45587</v>
      </c>
      <c r="D226" s="15" t="s">
        <v>31</v>
      </c>
      <c r="E226" s="9" t="s">
        <v>32</v>
      </c>
      <c r="F226" s="12">
        <v>500000</v>
      </c>
    </row>
    <row r="227" spans="1:7" ht="30" x14ac:dyDescent="0.25">
      <c r="A227" s="13"/>
      <c r="B227" s="13" t="s">
        <v>30</v>
      </c>
      <c r="C227" s="14" t="s">
        <v>33</v>
      </c>
      <c r="D227" s="15" t="s">
        <v>34</v>
      </c>
      <c r="E227" s="9" t="s">
        <v>35</v>
      </c>
      <c r="F227" s="12">
        <v>151040</v>
      </c>
    </row>
    <row r="228" spans="1:7" ht="45" x14ac:dyDescent="0.25">
      <c r="A228" s="13"/>
      <c r="B228" s="13" t="s">
        <v>30</v>
      </c>
      <c r="C228" s="14">
        <v>45405</v>
      </c>
      <c r="D228" s="15" t="s">
        <v>36</v>
      </c>
      <c r="E228" s="9" t="s">
        <v>37</v>
      </c>
      <c r="F228" s="17" t="s">
        <v>38</v>
      </c>
    </row>
    <row r="229" spans="1:7" ht="30" x14ac:dyDescent="0.25">
      <c r="A229" s="13"/>
      <c r="B229" s="13" t="s">
        <v>30</v>
      </c>
      <c r="C229" s="14">
        <v>45622</v>
      </c>
      <c r="D229" s="15" t="s">
        <v>39</v>
      </c>
      <c r="E229" s="9" t="s">
        <v>40</v>
      </c>
      <c r="F229" s="12">
        <v>124000</v>
      </c>
    </row>
    <row r="230" spans="1:7" ht="30" x14ac:dyDescent="0.25">
      <c r="A230" s="13"/>
      <c r="B230" s="13" t="s">
        <v>30</v>
      </c>
      <c r="C230" s="14">
        <v>45532</v>
      </c>
      <c r="D230" s="15" t="s">
        <v>41</v>
      </c>
      <c r="E230" s="9" t="s">
        <v>42</v>
      </c>
      <c r="F230" s="12">
        <v>268088.92</v>
      </c>
    </row>
    <row r="231" spans="1:7" ht="30" x14ac:dyDescent="0.25">
      <c r="A231" s="13"/>
      <c r="B231" s="13" t="s">
        <v>30</v>
      </c>
      <c r="C231" s="14">
        <v>45464</v>
      </c>
      <c r="D231" s="15" t="s">
        <v>43</v>
      </c>
      <c r="E231" s="9" t="s">
        <v>44</v>
      </c>
      <c r="F231" s="12">
        <v>198200</v>
      </c>
      <c r="G231" s="19">
        <v>566708.71</v>
      </c>
    </row>
    <row r="232" spans="1:7" ht="45" x14ac:dyDescent="0.25">
      <c r="A232" s="13"/>
      <c r="B232" s="13" t="s">
        <v>30</v>
      </c>
      <c r="C232" s="14">
        <v>45564</v>
      </c>
      <c r="D232" s="15" t="s">
        <v>45</v>
      </c>
      <c r="E232" s="9" t="s">
        <v>46</v>
      </c>
      <c r="F232" s="12">
        <v>161580</v>
      </c>
    </row>
    <row r="233" spans="1:7" ht="30" x14ac:dyDescent="0.25">
      <c r="A233" s="13"/>
      <c r="B233" s="13" t="s">
        <v>30</v>
      </c>
      <c r="C233" s="14">
        <v>45357</v>
      </c>
      <c r="D233" s="18" t="s">
        <v>47</v>
      </c>
      <c r="E233" s="9" t="s">
        <v>48</v>
      </c>
      <c r="F233" s="12">
        <v>170000.02</v>
      </c>
    </row>
    <row r="234" spans="1:7" ht="30" x14ac:dyDescent="0.25">
      <c r="A234" s="13"/>
      <c r="B234" s="13" t="s">
        <v>30</v>
      </c>
      <c r="C234" s="14">
        <v>45357</v>
      </c>
      <c r="D234" s="15" t="s">
        <v>49</v>
      </c>
      <c r="E234" s="9" t="s">
        <v>50</v>
      </c>
      <c r="F234" s="12">
        <v>170000</v>
      </c>
    </row>
    <row r="235" spans="1:7" ht="30" x14ac:dyDescent="0.25">
      <c r="A235" s="13"/>
      <c r="B235" s="13" t="s">
        <v>30</v>
      </c>
      <c r="C235" s="14">
        <v>45517</v>
      </c>
      <c r="D235" s="15" t="s">
        <v>51</v>
      </c>
      <c r="E235" s="15" t="s">
        <v>52</v>
      </c>
      <c r="F235" s="12">
        <f>300000/2*2</f>
        <v>300000</v>
      </c>
    </row>
    <row r="236" spans="1:7" ht="30" x14ac:dyDescent="0.25">
      <c r="A236" s="13"/>
      <c r="B236" s="13" t="s">
        <v>30</v>
      </c>
      <c r="C236" s="14">
        <v>45582</v>
      </c>
      <c r="D236" s="15" t="s">
        <v>53</v>
      </c>
      <c r="E236" s="15" t="s">
        <v>54</v>
      </c>
      <c r="F236" s="12">
        <f>354000/2*2</f>
        <v>354000</v>
      </c>
    </row>
    <row r="237" spans="1:7" ht="30" x14ac:dyDescent="0.25">
      <c r="A237" s="13"/>
      <c r="B237" s="13" t="s">
        <v>30</v>
      </c>
      <c r="C237" s="14" t="s">
        <v>30</v>
      </c>
      <c r="D237" s="15" t="s">
        <v>55</v>
      </c>
      <c r="E237" s="15" t="s">
        <v>56</v>
      </c>
      <c r="F237" s="12">
        <v>16980</v>
      </c>
    </row>
    <row r="238" spans="1:7" ht="30" x14ac:dyDescent="0.25">
      <c r="A238" s="13"/>
      <c r="B238" s="13" t="s">
        <v>30</v>
      </c>
      <c r="C238" s="18">
        <v>45539</v>
      </c>
      <c r="D238" s="18" t="s">
        <v>57</v>
      </c>
      <c r="E238" s="15" t="s">
        <v>58</v>
      </c>
      <c r="F238" s="12">
        <v>33040</v>
      </c>
    </row>
    <row r="239" spans="1:7" ht="30" x14ac:dyDescent="0.25">
      <c r="A239" s="13"/>
      <c r="B239" s="13" t="s">
        <v>30</v>
      </c>
      <c r="C239" s="18">
        <v>45362</v>
      </c>
      <c r="D239" s="15" t="s">
        <v>59</v>
      </c>
      <c r="E239" s="9" t="s">
        <v>60</v>
      </c>
      <c r="F239" s="12">
        <f>85000*2</f>
        <v>170000</v>
      </c>
    </row>
    <row r="240" spans="1:7" ht="30" x14ac:dyDescent="0.25">
      <c r="A240" s="13"/>
      <c r="B240" s="13" t="s">
        <v>30</v>
      </c>
      <c r="C240" s="18">
        <v>45588</v>
      </c>
      <c r="D240" s="15" t="s">
        <v>61</v>
      </c>
      <c r="E240" s="15" t="s">
        <v>62</v>
      </c>
      <c r="F240" s="12">
        <f>178038.4*2</f>
        <v>356076.79999999999</v>
      </c>
      <c r="G240" t="s">
        <v>65</v>
      </c>
    </row>
    <row r="241" spans="1:8" ht="30" x14ac:dyDescent="0.25">
      <c r="A241" s="13"/>
      <c r="B241" s="13" t="s">
        <v>30</v>
      </c>
      <c r="C241" s="18">
        <v>45413</v>
      </c>
      <c r="D241" s="18" t="s">
        <v>63</v>
      </c>
      <c r="E241" s="15" t="s">
        <v>64</v>
      </c>
      <c r="F241" s="12">
        <f>393000*2</f>
        <v>786000</v>
      </c>
    </row>
    <row r="242" spans="1:8" ht="45" x14ac:dyDescent="0.25">
      <c r="A242" s="13"/>
      <c r="B242" s="13" t="s">
        <v>30</v>
      </c>
      <c r="C242" s="18" t="s">
        <v>30</v>
      </c>
      <c r="D242" s="15" t="s">
        <v>66</v>
      </c>
      <c r="E242" s="15" t="s">
        <v>67</v>
      </c>
      <c r="F242" s="12">
        <v>19834</v>
      </c>
    </row>
    <row r="243" spans="1:8" ht="30" x14ac:dyDescent="0.25">
      <c r="A243" s="13"/>
      <c r="B243" s="13" t="s">
        <v>30</v>
      </c>
      <c r="C243" s="18">
        <v>45551</v>
      </c>
      <c r="D243" s="15" t="s">
        <v>68</v>
      </c>
      <c r="E243" s="15" t="s">
        <v>69</v>
      </c>
      <c r="F243" s="12">
        <v>327644.18</v>
      </c>
    </row>
    <row r="244" spans="1:8" ht="45" x14ac:dyDescent="0.25">
      <c r="A244" s="13"/>
      <c r="B244" s="13" t="s">
        <v>30</v>
      </c>
      <c r="C244" s="18">
        <v>45560</v>
      </c>
      <c r="D244" s="15" t="s">
        <v>70</v>
      </c>
      <c r="E244" s="15" t="s">
        <v>71</v>
      </c>
      <c r="F244" s="12">
        <v>944000</v>
      </c>
    </row>
    <row r="245" spans="1:8" ht="45" x14ac:dyDescent="0.25">
      <c r="A245" s="13"/>
      <c r="B245" s="13" t="s">
        <v>30</v>
      </c>
      <c r="C245" s="18">
        <v>45335</v>
      </c>
      <c r="D245" s="15" t="s">
        <v>72</v>
      </c>
      <c r="E245" s="15" t="s">
        <v>73</v>
      </c>
      <c r="F245" s="12">
        <v>0</v>
      </c>
      <c r="G245" s="12">
        <v>163453.57999999999</v>
      </c>
      <c r="H245" t="s">
        <v>97</v>
      </c>
    </row>
    <row r="246" spans="1:8" ht="45" x14ac:dyDescent="0.25">
      <c r="A246" s="13"/>
      <c r="B246" s="13" t="s">
        <v>30</v>
      </c>
      <c r="C246" s="18" t="s">
        <v>76</v>
      </c>
      <c r="D246" s="15" t="s">
        <v>74</v>
      </c>
      <c r="E246" s="15" t="s">
        <v>75</v>
      </c>
      <c r="F246" s="12">
        <v>742220</v>
      </c>
    </row>
    <row r="247" spans="1:8" ht="30" x14ac:dyDescent="0.25">
      <c r="A247" s="13"/>
      <c r="B247" s="13" t="s">
        <v>30</v>
      </c>
      <c r="C247" s="18">
        <v>45586</v>
      </c>
      <c r="D247" s="15" t="s">
        <v>77</v>
      </c>
      <c r="E247" s="15" t="s">
        <v>78</v>
      </c>
      <c r="F247" s="12">
        <v>39996.1</v>
      </c>
    </row>
    <row r="248" spans="1:8" ht="30" x14ac:dyDescent="0.25">
      <c r="A248" s="13"/>
      <c r="B248" s="13" t="s">
        <v>30</v>
      </c>
      <c r="C248" s="18" t="s">
        <v>30</v>
      </c>
      <c r="D248" s="15" t="s">
        <v>79</v>
      </c>
      <c r="E248" s="15" t="s">
        <v>80</v>
      </c>
      <c r="F248" s="12">
        <v>154.76</v>
      </c>
    </row>
    <row r="249" spans="1:8" ht="30" x14ac:dyDescent="0.25">
      <c r="A249" s="13"/>
      <c r="B249" s="13" t="s">
        <v>30</v>
      </c>
      <c r="C249" s="18" t="s">
        <v>30</v>
      </c>
      <c r="D249" s="15" t="s">
        <v>81</v>
      </c>
      <c r="E249" s="15" t="s">
        <v>82</v>
      </c>
      <c r="F249" s="12">
        <v>251271.4</v>
      </c>
    </row>
    <row r="250" spans="1:8" ht="30" x14ac:dyDescent="0.25">
      <c r="A250" s="13"/>
      <c r="B250" s="13" t="s">
        <v>30</v>
      </c>
      <c r="C250" s="18" t="s">
        <v>30</v>
      </c>
      <c r="D250" s="15" t="s">
        <v>83</v>
      </c>
      <c r="E250" s="15" t="s">
        <v>84</v>
      </c>
      <c r="F250" s="12">
        <v>94234</v>
      </c>
    </row>
    <row r="251" spans="1:8" ht="30" x14ac:dyDescent="0.25">
      <c r="A251" s="13"/>
      <c r="B251" s="13" t="s">
        <v>30</v>
      </c>
      <c r="C251" s="18">
        <v>45527</v>
      </c>
      <c r="D251" s="18" t="s">
        <v>85</v>
      </c>
      <c r="E251" s="15" t="s">
        <v>86</v>
      </c>
      <c r="F251" s="12">
        <v>224999.99</v>
      </c>
    </row>
    <row r="252" spans="1:8" ht="45" x14ac:dyDescent="0.25">
      <c r="A252" s="13"/>
      <c r="B252" s="13" t="s">
        <v>30</v>
      </c>
      <c r="C252" s="18" t="s">
        <v>30</v>
      </c>
      <c r="D252" s="18" t="s">
        <v>87</v>
      </c>
      <c r="E252" s="15" t="s">
        <v>88</v>
      </c>
      <c r="F252" s="12">
        <f>318850*2</f>
        <v>637700</v>
      </c>
    </row>
    <row r="253" spans="1:8" ht="30" x14ac:dyDescent="0.25">
      <c r="A253" s="13"/>
      <c r="B253" s="13" t="s">
        <v>30</v>
      </c>
      <c r="C253" s="18">
        <v>45551</v>
      </c>
      <c r="D253" s="18" t="s">
        <v>89</v>
      </c>
      <c r="E253" s="15" t="s">
        <v>90</v>
      </c>
      <c r="F253" s="12">
        <v>195587.5</v>
      </c>
    </row>
    <row r="254" spans="1:8" ht="30" x14ac:dyDescent="0.25">
      <c r="A254" s="13"/>
      <c r="B254" s="13" t="s">
        <v>30</v>
      </c>
      <c r="C254" s="18">
        <v>45517</v>
      </c>
      <c r="D254" s="18" t="s">
        <v>91</v>
      </c>
      <c r="E254" s="15" t="s">
        <v>92</v>
      </c>
      <c r="F254" s="12">
        <v>500000</v>
      </c>
    </row>
    <row r="255" spans="1:8" ht="30" x14ac:dyDescent="0.25">
      <c r="A255" s="13"/>
      <c r="B255" s="13" t="s">
        <v>30</v>
      </c>
      <c r="C255" s="18">
        <v>45624</v>
      </c>
      <c r="D255" s="18" t="s">
        <v>93</v>
      </c>
      <c r="E255" s="15" t="s">
        <v>94</v>
      </c>
      <c r="F255" s="12">
        <v>247800</v>
      </c>
    </row>
    <row r="256" spans="1:8" ht="30" x14ac:dyDescent="0.25">
      <c r="A256" s="13"/>
      <c r="B256" s="13"/>
      <c r="C256" s="18">
        <v>45628</v>
      </c>
      <c r="D256" s="18" t="s">
        <v>95</v>
      </c>
      <c r="E256" s="15" t="s">
        <v>96</v>
      </c>
      <c r="F256" s="12">
        <v>54603.65</v>
      </c>
    </row>
    <row r="257" spans="1:6" x14ac:dyDescent="0.25">
      <c r="A257" s="13"/>
      <c r="B257" s="13"/>
      <c r="C257" s="14"/>
      <c r="D257" s="15"/>
      <c r="E257" s="9"/>
      <c r="F257" s="5"/>
    </row>
    <row r="258" spans="1:6" x14ac:dyDescent="0.25">
      <c r="A258" s="16"/>
      <c r="B258" s="16"/>
      <c r="C258" s="16"/>
      <c r="D258" s="15"/>
      <c r="E258" s="7" t="s">
        <v>8</v>
      </c>
      <c r="F258" s="8">
        <f>SUM(F220:F257)</f>
        <v>8207896.9500000002</v>
      </c>
    </row>
    <row r="264" spans="1:6" x14ac:dyDescent="0.25">
      <c r="A264" s="21" t="s">
        <v>26</v>
      </c>
      <c r="B264" s="21"/>
      <c r="C264" s="21"/>
      <c r="D264" s="21"/>
      <c r="E264" s="21"/>
      <c r="F264" s="21"/>
    </row>
    <row r="265" spans="1:6" x14ac:dyDescent="0.25">
      <c r="A265" s="22" t="s">
        <v>9</v>
      </c>
      <c r="B265" s="22"/>
      <c r="C265" s="22"/>
      <c r="D265" s="22"/>
      <c r="E265" s="22"/>
      <c r="F265" s="22"/>
    </row>
    <row r="303" spans="1:6" x14ac:dyDescent="0.25">
      <c r="A303" s="20" t="s">
        <v>0</v>
      </c>
      <c r="B303" s="20"/>
      <c r="C303" s="20"/>
      <c r="D303" s="20"/>
      <c r="E303" s="20"/>
      <c r="F303" s="20"/>
    </row>
    <row r="304" spans="1:6" x14ac:dyDescent="0.25">
      <c r="A304" s="20" t="s">
        <v>1</v>
      </c>
      <c r="B304" s="20"/>
      <c r="C304" s="20"/>
      <c r="D304" s="20"/>
      <c r="E304" s="20"/>
      <c r="F304" s="20"/>
    </row>
    <row r="305" spans="1:6" x14ac:dyDescent="0.25">
      <c r="A305" s="20" t="s">
        <v>102</v>
      </c>
      <c r="B305" s="20"/>
      <c r="C305" s="20"/>
      <c r="D305" s="20"/>
      <c r="E305" s="20"/>
      <c r="F305" s="20"/>
    </row>
    <row r="307" spans="1:6" ht="15.75" thickBot="1" x14ac:dyDescent="0.3">
      <c r="A307" t="s">
        <v>101</v>
      </c>
    </row>
    <row r="308" spans="1:6" ht="15.75" thickBot="1" x14ac:dyDescent="0.3">
      <c r="A308" s="2" t="s">
        <v>7</v>
      </c>
      <c r="B308" s="3" t="s">
        <v>2</v>
      </c>
      <c r="C308" s="3" t="s">
        <v>3</v>
      </c>
      <c r="D308" s="3" t="s">
        <v>4</v>
      </c>
      <c r="E308" s="3" t="s">
        <v>5</v>
      </c>
      <c r="F308" s="3" t="s">
        <v>6</v>
      </c>
    </row>
    <row r="309" spans="1:6" x14ac:dyDescent="0.25">
      <c r="A309" s="4">
        <v>1</v>
      </c>
      <c r="B309" s="4" t="s">
        <v>21</v>
      </c>
      <c r="C309" s="4" t="s">
        <v>22</v>
      </c>
      <c r="D309" s="9" t="s">
        <v>23</v>
      </c>
      <c r="E309" s="5">
        <v>17700</v>
      </c>
      <c r="F309" s="6">
        <v>45336</v>
      </c>
    </row>
    <row r="310" spans="1:6" ht="30" x14ac:dyDescent="0.25">
      <c r="A310" s="4">
        <v>2</v>
      </c>
      <c r="B310" s="4" t="s">
        <v>98</v>
      </c>
      <c r="C310" s="9" t="s">
        <v>99</v>
      </c>
      <c r="D310" s="9" t="s">
        <v>100</v>
      </c>
      <c r="E310" s="5">
        <v>48706.87</v>
      </c>
      <c r="F310" s="6">
        <v>45501</v>
      </c>
    </row>
    <row r="311" spans="1:6" x14ac:dyDescent="0.25">
      <c r="A311" s="1"/>
      <c r="B311" s="1"/>
      <c r="C311" s="1"/>
      <c r="D311" s="7" t="s">
        <v>8</v>
      </c>
      <c r="E311" s="8">
        <f>SUM(E309:E310)</f>
        <v>66406.87</v>
      </c>
      <c r="F311" s="1"/>
    </row>
    <row r="320" spans="1:6" x14ac:dyDescent="0.25">
      <c r="A320" s="21" t="s">
        <v>26</v>
      </c>
      <c r="B320" s="21"/>
      <c r="C320" s="21"/>
      <c r="D320" s="21"/>
      <c r="E320" s="21"/>
      <c r="F320" s="21"/>
    </row>
    <row r="321" spans="1:6" x14ac:dyDescent="0.25">
      <c r="A321" s="22" t="s">
        <v>9</v>
      </c>
      <c r="B321" s="22"/>
      <c r="C321" s="22"/>
      <c r="D321" s="22"/>
      <c r="E321" s="22"/>
      <c r="F321" s="22"/>
    </row>
    <row r="349" spans="1:6" x14ac:dyDescent="0.25">
      <c r="A349" s="20" t="s">
        <v>0</v>
      </c>
      <c r="B349" s="20"/>
      <c r="C349" s="20"/>
      <c r="D349" s="20"/>
      <c r="E349" s="20"/>
      <c r="F349" s="20"/>
    </row>
    <row r="350" spans="1:6" x14ac:dyDescent="0.25">
      <c r="A350" s="20" t="s">
        <v>1</v>
      </c>
      <c r="B350" s="20"/>
      <c r="C350" s="20"/>
      <c r="D350" s="20"/>
      <c r="E350" s="20"/>
      <c r="F350" s="20"/>
    </row>
    <row r="351" spans="1:6" x14ac:dyDescent="0.25">
      <c r="A351" s="20" t="s">
        <v>103</v>
      </c>
      <c r="B351" s="20"/>
      <c r="C351" s="20"/>
      <c r="D351" s="20"/>
      <c r="E351" s="20"/>
      <c r="F351" s="20"/>
    </row>
    <row r="353" spans="1:6" ht="15.75" thickBot="1" x14ac:dyDescent="0.3">
      <c r="A353" t="s">
        <v>101</v>
      </c>
    </row>
    <row r="354" spans="1:6" ht="15.75" thickBot="1" x14ac:dyDescent="0.3">
      <c r="A354" s="2" t="s">
        <v>7</v>
      </c>
      <c r="B354" s="3" t="s">
        <v>2</v>
      </c>
      <c r="C354" s="3" t="s">
        <v>3</v>
      </c>
      <c r="D354" s="3" t="s">
        <v>4</v>
      </c>
      <c r="E354" s="3" t="s">
        <v>5</v>
      </c>
      <c r="F354" s="3" t="s">
        <v>6</v>
      </c>
    </row>
    <row r="355" spans="1:6" x14ac:dyDescent="0.25">
      <c r="A355" s="4">
        <v>1</v>
      </c>
      <c r="B355" s="4" t="s">
        <v>21</v>
      </c>
      <c r="C355" s="4" t="s">
        <v>22</v>
      </c>
      <c r="D355" s="9" t="s">
        <v>23</v>
      </c>
      <c r="E355" s="5">
        <v>17700</v>
      </c>
      <c r="F355" s="6">
        <v>45336</v>
      </c>
    </row>
    <row r="356" spans="1:6" ht="30" x14ac:dyDescent="0.25">
      <c r="A356" s="4">
        <v>2</v>
      </c>
      <c r="B356" s="4" t="s">
        <v>98</v>
      </c>
      <c r="C356" s="9" t="s">
        <v>99</v>
      </c>
      <c r="D356" s="9" t="s">
        <v>100</v>
      </c>
      <c r="E356" s="5">
        <v>48706.87</v>
      </c>
      <c r="F356" s="6">
        <v>45501</v>
      </c>
    </row>
    <row r="357" spans="1:6" x14ac:dyDescent="0.25">
      <c r="A357" s="1"/>
      <c r="B357" s="1"/>
      <c r="C357" s="1"/>
      <c r="D357" s="7" t="s">
        <v>8</v>
      </c>
      <c r="E357" s="8">
        <f>SUM(E355:E356)</f>
        <v>66406.87</v>
      </c>
      <c r="F357" s="1"/>
    </row>
    <row r="366" spans="1:6" x14ac:dyDescent="0.25">
      <c r="A366" s="21" t="s">
        <v>26</v>
      </c>
      <c r="B366" s="21"/>
      <c r="C366" s="21"/>
      <c r="D366" s="21"/>
      <c r="E366" s="21"/>
      <c r="F366" s="21"/>
    </row>
    <row r="367" spans="1:6" x14ac:dyDescent="0.25">
      <c r="A367" s="22" t="s">
        <v>9</v>
      </c>
      <c r="B367" s="22"/>
      <c r="C367" s="22"/>
      <c r="D367" s="22"/>
      <c r="E367" s="22"/>
      <c r="F367" s="22"/>
    </row>
    <row r="398" spans="1:6" x14ac:dyDescent="0.25">
      <c r="A398" s="20" t="s">
        <v>0</v>
      </c>
      <c r="B398" s="20"/>
      <c r="C398" s="20"/>
      <c r="D398" s="20"/>
      <c r="E398" s="20"/>
      <c r="F398" s="20"/>
    </row>
    <row r="399" spans="1:6" x14ac:dyDescent="0.25">
      <c r="A399" s="20" t="s">
        <v>1</v>
      </c>
      <c r="B399" s="20"/>
      <c r="C399" s="20"/>
      <c r="D399" s="20"/>
      <c r="E399" s="20"/>
      <c r="F399" s="20"/>
    </row>
    <row r="400" spans="1:6" x14ac:dyDescent="0.25">
      <c r="A400" s="20" t="s">
        <v>104</v>
      </c>
      <c r="B400" s="20"/>
      <c r="C400" s="20"/>
      <c r="D400" s="20"/>
      <c r="E400" s="20"/>
      <c r="F400" s="20"/>
    </row>
    <row r="402" spans="1:6" ht="15.75" thickBot="1" x14ac:dyDescent="0.3">
      <c r="A402" t="s">
        <v>101</v>
      </c>
    </row>
    <row r="403" spans="1:6" ht="15.75" thickBot="1" x14ac:dyDescent="0.3">
      <c r="A403" s="2" t="s">
        <v>7</v>
      </c>
      <c r="B403" s="3" t="s">
        <v>2</v>
      </c>
      <c r="C403" s="3" t="s">
        <v>3</v>
      </c>
      <c r="D403" s="3" t="s">
        <v>4</v>
      </c>
      <c r="E403" s="3" t="s">
        <v>5</v>
      </c>
      <c r="F403" s="3" t="s">
        <v>6</v>
      </c>
    </row>
    <row r="404" spans="1:6" x14ac:dyDescent="0.25">
      <c r="A404" s="4">
        <v>1</v>
      </c>
      <c r="B404" s="4" t="s">
        <v>21</v>
      </c>
      <c r="C404" s="4" t="s">
        <v>22</v>
      </c>
      <c r="D404" s="9" t="s">
        <v>23</v>
      </c>
      <c r="E404" s="5">
        <v>17700</v>
      </c>
      <c r="F404" s="6">
        <v>45336</v>
      </c>
    </row>
    <row r="405" spans="1:6" ht="30" x14ac:dyDescent="0.25">
      <c r="A405" s="4">
        <v>2</v>
      </c>
      <c r="B405" s="4" t="s">
        <v>98</v>
      </c>
      <c r="C405" s="9" t="s">
        <v>99</v>
      </c>
      <c r="D405" s="9" t="s">
        <v>100</v>
      </c>
      <c r="E405" s="5">
        <v>48706.87</v>
      </c>
      <c r="F405" s="6">
        <v>45501</v>
      </c>
    </row>
    <row r="406" spans="1:6" x14ac:dyDescent="0.25">
      <c r="A406" s="1"/>
      <c r="B406" s="1"/>
      <c r="C406" s="1"/>
      <c r="D406" s="7" t="s">
        <v>8</v>
      </c>
      <c r="E406" s="8">
        <f>SUM(E404:E405)</f>
        <v>66406.87</v>
      </c>
      <c r="F406" s="1"/>
    </row>
    <row r="415" spans="1:6" x14ac:dyDescent="0.25">
      <c r="A415" s="21" t="s">
        <v>26</v>
      </c>
      <c r="B415" s="21"/>
      <c r="C415" s="21"/>
      <c r="D415" s="21"/>
      <c r="E415" s="21"/>
      <c r="F415" s="21"/>
    </row>
    <row r="416" spans="1:6" x14ac:dyDescent="0.25">
      <c r="A416" s="22" t="s">
        <v>9</v>
      </c>
      <c r="B416" s="22"/>
      <c r="C416" s="22"/>
      <c r="D416" s="22"/>
      <c r="E416" s="22"/>
      <c r="F416" s="22"/>
    </row>
    <row r="432" spans="1:6" x14ac:dyDescent="0.25">
      <c r="A432" s="20" t="s">
        <v>0</v>
      </c>
      <c r="B432" s="20"/>
      <c r="C432" s="20"/>
      <c r="D432" s="20"/>
      <c r="E432" s="20"/>
      <c r="F432" s="20"/>
    </row>
    <row r="433" spans="1:6" x14ac:dyDescent="0.25">
      <c r="A433" s="20" t="s">
        <v>1</v>
      </c>
      <c r="B433" s="20"/>
      <c r="C433" s="20"/>
      <c r="D433" s="20"/>
      <c r="E433" s="20"/>
      <c r="F433" s="20"/>
    </row>
    <row r="434" spans="1:6" x14ac:dyDescent="0.25">
      <c r="A434" s="20" t="s">
        <v>105</v>
      </c>
      <c r="B434" s="20"/>
      <c r="C434" s="20"/>
      <c r="D434" s="20"/>
      <c r="E434" s="20"/>
      <c r="F434" s="20"/>
    </row>
    <row r="436" spans="1:6" ht="15.75" thickBot="1" x14ac:dyDescent="0.3">
      <c r="A436" t="s">
        <v>101</v>
      </c>
    </row>
    <row r="437" spans="1:6" ht="15.75" thickBot="1" x14ac:dyDescent="0.3">
      <c r="A437" s="2" t="s">
        <v>7</v>
      </c>
      <c r="B437" s="3" t="s">
        <v>2</v>
      </c>
      <c r="C437" s="3" t="s">
        <v>3</v>
      </c>
      <c r="D437" s="3" t="s">
        <v>4</v>
      </c>
      <c r="E437" s="3" t="s">
        <v>5</v>
      </c>
      <c r="F437" s="3" t="s">
        <v>6</v>
      </c>
    </row>
    <row r="438" spans="1:6" x14ac:dyDescent="0.25">
      <c r="A438" s="4">
        <v>1</v>
      </c>
      <c r="B438" s="4" t="s">
        <v>21</v>
      </c>
      <c r="C438" s="4" t="s">
        <v>22</v>
      </c>
      <c r="D438" s="9" t="s">
        <v>23</v>
      </c>
      <c r="E438" s="5">
        <v>17700</v>
      </c>
      <c r="F438" s="6">
        <v>45336</v>
      </c>
    </row>
    <row r="439" spans="1:6" ht="30" x14ac:dyDescent="0.25">
      <c r="A439" s="4">
        <v>2</v>
      </c>
      <c r="B439" s="4" t="s">
        <v>98</v>
      </c>
      <c r="C439" s="9" t="s">
        <v>99</v>
      </c>
      <c r="D439" s="9" t="s">
        <v>100</v>
      </c>
      <c r="E439" s="5">
        <v>48706.87</v>
      </c>
      <c r="F439" s="6">
        <v>45501</v>
      </c>
    </row>
    <row r="440" spans="1:6" x14ac:dyDescent="0.25">
      <c r="A440" s="1"/>
      <c r="B440" s="1"/>
      <c r="C440" s="1"/>
      <c r="D440" s="7" t="s">
        <v>8</v>
      </c>
      <c r="E440" s="8">
        <f>SUM(E438:E439)</f>
        <v>66406.87</v>
      </c>
      <c r="F440" s="1"/>
    </row>
    <row r="449" spans="1:6" x14ac:dyDescent="0.25">
      <c r="A449" s="21" t="s">
        <v>26</v>
      </c>
      <c r="B449" s="21"/>
      <c r="C449" s="21"/>
      <c r="D449" s="21"/>
      <c r="E449" s="21"/>
      <c r="F449" s="21"/>
    </row>
    <row r="450" spans="1:6" x14ac:dyDescent="0.25">
      <c r="A450" s="22" t="s">
        <v>9</v>
      </c>
      <c r="B450" s="22"/>
      <c r="C450" s="22"/>
      <c r="D450" s="22"/>
      <c r="E450" s="22"/>
      <c r="F450" s="22"/>
    </row>
    <row r="469" spans="1:6" x14ac:dyDescent="0.25">
      <c r="A469" s="20" t="s">
        <v>0</v>
      </c>
      <c r="B469" s="20"/>
      <c r="C469" s="20"/>
      <c r="D469" s="20"/>
      <c r="E469" s="20"/>
      <c r="F469" s="20"/>
    </row>
    <row r="470" spans="1:6" x14ac:dyDescent="0.25">
      <c r="A470" s="20" t="s">
        <v>1</v>
      </c>
      <c r="B470" s="20"/>
      <c r="C470" s="20"/>
      <c r="D470" s="20"/>
      <c r="E470" s="20"/>
      <c r="F470" s="20"/>
    </row>
    <row r="471" spans="1:6" x14ac:dyDescent="0.25">
      <c r="A471" s="20" t="s">
        <v>106</v>
      </c>
      <c r="B471" s="20"/>
      <c r="C471" s="20"/>
      <c r="D471" s="20"/>
      <c r="E471" s="20"/>
      <c r="F471" s="20"/>
    </row>
    <row r="473" spans="1:6" ht="15.75" thickBot="1" x14ac:dyDescent="0.3">
      <c r="A473" t="s">
        <v>101</v>
      </c>
    </row>
    <row r="474" spans="1:6" ht="15.75" thickBot="1" x14ac:dyDescent="0.3">
      <c r="A474" s="2" t="s">
        <v>7</v>
      </c>
      <c r="B474" s="3" t="s">
        <v>2</v>
      </c>
      <c r="C474" s="3" t="s">
        <v>3</v>
      </c>
      <c r="D474" s="3" t="s">
        <v>4</v>
      </c>
      <c r="E474" s="3" t="s">
        <v>5</v>
      </c>
      <c r="F474" s="3" t="s">
        <v>6</v>
      </c>
    </row>
    <row r="475" spans="1:6" x14ac:dyDescent="0.25">
      <c r="A475" s="4">
        <v>1</v>
      </c>
      <c r="B475" s="4" t="s">
        <v>21</v>
      </c>
      <c r="C475" s="4" t="s">
        <v>22</v>
      </c>
      <c r="D475" s="9" t="s">
        <v>23</v>
      </c>
      <c r="E475" s="5">
        <v>17700</v>
      </c>
      <c r="F475" s="6">
        <v>45336</v>
      </c>
    </row>
    <row r="476" spans="1:6" ht="30" x14ac:dyDescent="0.25">
      <c r="A476" s="4">
        <v>2</v>
      </c>
      <c r="B476" s="4" t="s">
        <v>98</v>
      </c>
      <c r="C476" s="9" t="s">
        <v>99</v>
      </c>
      <c r="D476" s="9" t="s">
        <v>100</v>
      </c>
      <c r="E476" s="5">
        <v>48706.87</v>
      </c>
      <c r="F476" s="6">
        <v>45501</v>
      </c>
    </row>
    <row r="477" spans="1:6" x14ac:dyDescent="0.25">
      <c r="A477" s="1"/>
      <c r="B477" s="1"/>
      <c r="C477" s="1"/>
      <c r="D477" s="7" t="s">
        <v>8</v>
      </c>
      <c r="E477" s="8">
        <f>SUM(E475:E476)</f>
        <v>66406.87</v>
      </c>
      <c r="F477" s="1"/>
    </row>
    <row r="486" spans="1:6" x14ac:dyDescent="0.25">
      <c r="A486" s="21" t="s">
        <v>26</v>
      </c>
      <c r="B486" s="21"/>
      <c r="C486" s="21"/>
      <c r="D486" s="21"/>
      <c r="E486" s="21"/>
      <c r="F486" s="21"/>
    </row>
    <row r="487" spans="1:6" x14ac:dyDescent="0.25">
      <c r="A487" s="22" t="s">
        <v>9</v>
      </c>
      <c r="B487" s="22"/>
      <c r="C487" s="22"/>
      <c r="D487" s="22"/>
      <c r="E487" s="22"/>
      <c r="F487" s="22"/>
    </row>
    <row r="510" spans="1:6" x14ac:dyDescent="0.25">
      <c r="A510" s="20" t="s">
        <v>0</v>
      </c>
      <c r="B510" s="20"/>
      <c r="C510" s="20"/>
      <c r="D510" s="20"/>
      <c r="E510" s="20"/>
      <c r="F510" s="20"/>
    </row>
    <row r="511" spans="1:6" x14ac:dyDescent="0.25">
      <c r="A511" s="20" t="s">
        <v>1</v>
      </c>
      <c r="B511" s="20"/>
      <c r="C511" s="20"/>
      <c r="D511" s="20"/>
      <c r="E511" s="20"/>
      <c r="F511" s="20"/>
    </row>
    <row r="512" spans="1:6" x14ac:dyDescent="0.25">
      <c r="A512" s="20" t="s">
        <v>107</v>
      </c>
      <c r="B512" s="20"/>
      <c r="C512" s="20"/>
      <c r="D512" s="20"/>
      <c r="E512" s="20"/>
      <c r="F512" s="20"/>
    </row>
    <row r="514" spans="1:6" ht="15.75" thickBot="1" x14ac:dyDescent="0.3">
      <c r="A514" t="s">
        <v>101</v>
      </c>
    </row>
    <row r="515" spans="1:6" ht="15.75" thickBot="1" x14ac:dyDescent="0.3">
      <c r="A515" s="2" t="s">
        <v>7</v>
      </c>
      <c r="B515" s="3" t="s">
        <v>2</v>
      </c>
      <c r="C515" s="3" t="s">
        <v>3</v>
      </c>
      <c r="D515" s="3" t="s">
        <v>4</v>
      </c>
      <c r="E515" s="3" t="s">
        <v>5</v>
      </c>
      <c r="F515" s="3" t="s">
        <v>6</v>
      </c>
    </row>
    <row r="516" spans="1:6" x14ac:dyDescent="0.25">
      <c r="A516" s="4">
        <v>1</v>
      </c>
      <c r="B516" s="4" t="s">
        <v>21</v>
      </c>
      <c r="C516" s="4" t="s">
        <v>22</v>
      </c>
      <c r="D516" s="9" t="s">
        <v>23</v>
      </c>
      <c r="E516" s="5">
        <v>17700</v>
      </c>
      <c r="F516" s="6">
        <v>45336</v>
      </c>
    </row>
    <row r="517" spans="1:6" ht="30" x14ac:dyDescent="0.25">
      <c r="A517" s="4">
        <v>2</v>
      </c>
      <c r="B517" s="4" t="s">
        <v>98</v>
      </c>
      <c r="C517" s="9" t="s">
        <v>99</v>
      </c>
      <c r="D517" s="9" t="s">
        <v>100</v>
      </c>
      <c r="E517" s="5">
        <v>48706.87</v>
      </c>
      <c r="F517" s="6">
        <v>45501</v>
      </c>
    </row>
    <row r="518" spans="1:6" x14ac:dyDescent="0.25">
      <c r="A518" s="1"/>
      <c r="B518" s="1"/>
      <c r="C518" s="1"/>
      <c r="D518" s="7" t="s">
        <v>8</v>
      </c>
      <c r="E518" s="8">
        <f>SUM(E516:E517)</f>
        <v>66406.87</v>
      </c>
      <c r="F518" s="1"/>
    </row>
    <row r="527" spans="1:6" x14ac:dyDescent="0.25">
      <c r="A527" s="21" t="s">
        <v>26</v>
      </c>
      <c r="B527" s="21"/>
      <c r="C527" s="21"/>
      <c r="D527" s="21"/>
      <c r="E527" s="21"/>
      <c r="F527" s="21"/>
    </row>
    <row r="528" spans="1:6" x14ac:dyDescent="0.25">
      <c r="A528" s="22" t="s">
        <v>9</v>
      </c>
      <c r="B528" s="22"/>
      <c r="C528" s="22"/>
      <c r="D528" s="22"/>
      <c r="E528" s="22"/>
      <c r="F528" s="22"/>
    </row>
    <row r="548" spans="1:6" x14ac:dyDescent="0.25">
      <c r="A548" s="20" t="s">
        <v>0</v>
      </c>
      <c r="B548" s="20"/>
      <c r="C548" s="20"/>
      <c r="D548" s="20"/>
      <c r="E548" s="20"/>
      <c r="F548" s="20"/>
    </row>
    <row r="549" spans="1:6" x14ac:dyDescent="0.25">
      <c r="A549" s="20" t="s">
        <v>1</v>
      </c>
      <c r="B549" s="20"/>
      <c r="C549" s="20"/>
      <c r="D549" s="20"/>
      <c r="E549" s="20"/>
      <c r="F549" s="20"/>
    </row>
    <row r="550" spans="1:6" x14ac:dyDescent="0.25">
      <c r="A550" s="20" t="s">
        <v>108</v>
      </c>
      <c r="B550" s="20"/>
      <c r="C550" s="20"/>
      <c r="D550" s="20"/>
      <c r="E550" s="20"/>
      <c r="F550" s="20"/>
    </row>
    <row r="552" spans="1:6" ht="15.75" thickBot="1" x14ac:dyDescent="0.3">
      <c r="A552" t="s">
        <v>101</v>
      </c>
    </row>
    <row r="553" spans="1:6" ht="15.75" thickBot="1" x14ac:dyDescent="0.3">
      <c r="A553" s="2" t="s">
        <v>7</v>
      </c>
      <c r="B553" s="3" t="s">
        <v>2</v>
      </c>
      <c r="C553" s="3" t="s">
        <v>3</v>
      </c>
      <c r="D553" s="3" t="s">
        <v>4</v>
      </c>
      <c r="E553" s="3" t="s">
        <v>5</v>
      </c>
      <c r="F553" s="3" t="s">
        <v>6</v>
      </c>
    </row>
    <row r="554" spans="1:6" x14ac:dyDescent="0.25">
      <c r="A554" s="4">
        <v>1</v>
      </c>
      <c r="B554" s="4" t="s">
        <v>21</v>
      </c>
      <c r="C554" s="4" t="s">
        <v>22</v>
      </c>
      <c r="D554" s="9" t="s">
        <v>23</v>
      </c>
      <c r="E554" s="5">
        <v>17700</v>
      </c>
      <c r="F554" s="6">
        <v>45336</v>
      </c>
    </row>
    <row r="555" spans="1:6" ht="30" x14ac:dyDescent="0.25">
      <c r="A555" s="4">
        <v>2</v>
      </c>
      <c r="B555" s="4" t="s">
        <v>98</v>
      </c>
      <c r="C555" s="9" t="s">
        <v>99</v>
      </c>
      <c r="D555" s="9" t="s">
        <v>100</v>
      </c>
      <c r="E555" s="5">
        <v>48706.87</v>
      </c>
      <c r="F555" s="6">
        <v>45501</v>
      </c>
    </row>
    <row r="556" spans="1:6" x14ac:dyDescent="0.25">
      <c r="A556" s="1"/>
      <c r="B556" s="1"/>
      <c r="C556" s="1"/>
      <c r="D556" s="7" t="s">
        <v>8</v>
      </c>
      <c r="E556" s="8">
        <f>SUM(E554:E555)</f>
        <v>66406.87</v>
      </c>
      <c r="F556" s="1"/>
    </row>
    <row r="565" spans="1:6" x14ac:dyDescent="0.25">
      <c r="A565" s="21" t="s">
        <v>26</v>
      </c>
      <c r="B565" s="21"/>
      <c r="C565" s="21"/>
      <c r="D565" s="21"/>
      <c r="E565" s="21"/>
      <c r="F565" s="21"/>
    </row>
    <row r="566" spans="1:6" x14ac:dyDescent="0.25">
      <c r="A566" s="22" t="s">
        <v>9</v>
      </c>
      <c r="B566" s="22"/>
      <c r="C566" s="22"/>
      <c r="D566" s="22"/>
      <c r="E566" s="22"/>
      <c r="F566" s="22"/>
    </row>
  </sheetData>
  <mergeCells count="65">
    <mergeCell ref="A565:F565"/>
    <mergeCell ref="A566:F566"/>
    <mergeCell ref="A510:F510"/>
    <mergeCell ref="A511:F511"/>
    <mergeCell ref="A512:F512"/>
    <mergeCell ref="A527:F527"/>
    <mergeCell ref="A528:F528"/>
    <mergeCell ref="A398:F398"/>
    <mergeCell ref="A399:F399"/>
    <mergeCell ref="A400:F400"/>
    <mergeCell ref="A415:F415"/>
    <mergeCell ref="A416:F416"/>
    <mergeCell ref="A162:F162"/>
    <mergeCell ref="A163:F163"/>
    <mergeCell ref="A164:F164"/>
    <mergeCell ref="A182:F182"/>
    <mergeCell ref="A183:F183"/>
    <mergeCell ref="A107:F107"/>
    <mergeCell ref="A108:F108"/>
    <mergeCell ref="A109:F109"/>
    <mergeCell ref="A126:F126"/>
    <mergeCell ref="A127:F127"/>
    <mergeCell ref="A71:F71"/>
    <mergeCell ref="A72:F72"/>
    <mergeCell ref="A73:F73"/>
    <mergeCell ref="A91:F91"/>
    <mergeCell ref="A92:F92"/>
    <mergeCell ref="A32:F32"/>
    <mergeCell ref="A33:F33"/>
    <mergeCell ref="A34:F34"/>
    <mergeCell ref="A51:F51"/>
    <mergeCell ref="A52:F52"/>
    <mergeCell ref="A4:F4"/>
    <mergeCell ref="A5:F5"/>
    <mergeCell ref="A6:F6"/>
    <mergeCell ref="A23:F23"/>
    <mergeCell ref="A24:F24"/>
    <mergeCell ref="A214:F214"/>
    <mergeCell ref="A215:F215"/>
    <mergeCell ref="A216:F216"/>
    <mergeCell ref="A264:F264"/>
    <mergeCell ref="A265:F265"/>
    <mergeCell ref="A303:F303"/>
    <mergeCell ref="A304:F304"/>
    <mergeCell ref="A305:F305"/>
    <mergeCell ref="A320:F320"/>
    <mergeCell ref="A321:F321"/>
    <mergeCell ref="A349:F349"/>
    <mergeCell ref="A350:F350"/>
    <mergeCell ref="A351:F351"/>
    <mergeCell ref="A366:F366"/>
    <mergeCell ref="A367:F367"/>
    <mergeCell ref="A432:F432"/>
    <mergeCell ref="A433:F433"/>
    <mergeCell ref="A434:F434"/>
    <mergeCell ref="A449:F449"/>
    <mergeCell ref="A450:F450"/>
    <mergeCell ref="A469:F469"/>
    <mergeCell ref="A470:F470"/>
    <mergeCell ref="A471:F471"/>
    <mergeCell ref="A486:F486"/>
    <mergeCell ref="A487:F487"/>
    <mergeCell ref="A548:F548"/>
    <mergeCell ref="A549:F549"/>
    <mergeCell ref="A550:F550"/>
  </mergeCells>
  <pageMargins left="0.55000000000000004" right="0.12" top="0.75" bottom="0.75" header="0.3" footer="0.3"/>
  <pageSetup orientation="landscape" horizontalDpi="4294967293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2026-03-10T16:44:57Z</dcterms:modified>
</cp:coreProperties>
</file>