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6\Balances Libre Acceso\01 Enero\"/>
    </mc:Choice>
  </mc:AlternateContent>
  <xr:revisionPtr revIDLastSave="0" documentId="8_{A0D1665F-E417-4253-BC7E-19678FB46F46}" xr6:coauthVersionLast="47" xr6:coauthVersionMax="47" xr10:uidLastSave="{00000000-0000-0000-0000-000000000000}"/>
  <bookViews>
    <workbookView xWindow="-28920" yWindow="660" windowWidth="29040" windowHeight="157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C18" i="2"/>
  <c r="H18" i="2" l="1"/>
  <c r="H12" i="2"/>
  <c r="G18" i="2"/>
  <c r="G54" i="2" l="1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12" i="1" l="1"/>
  <c r="D54" i="1"/>
  <c r="D28" i="1"/>
  <c r="D18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P42" i="3" s="1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P70" i="3" s="1"/>
  <c r="D72" i="3"/>
  <c r="D73" i="3"/>
  <c r="D74" i="3"/>
  <c r="D75" i="3"/>
  <c r="D76" i="3"/>
  <c r="D77" i="3"/>
  <c r="D78" i="3"/>
  <c r="D79" i="3"/>
  <c r="D80" i="3"/>
  <c r="D81" i="3"/>
  <c r="D82" i="3"/>
  <c r="D83" i="3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I12" i="2"/>
  <c r="J12" i="2"/>
  <c r="K12" i="2"/>
  <c r="L12" i="2"/>
  <c r="M12" i="2"/>
  <c r="N12" i="2"/>
  <c r="O12" i="2"/>
  <c r="B12" i="2"/>
  <c r="C12" i="1" s="1"/>
  <c r="P83" i="3" l="1"/>
  <c r="C85" i="2"/>
  <c r="P67" i="3"/>
  <c r="P15" i="3"/>
  <c r="P80" i="3"/>
  <c r="P66" i="3"/>
  <c r="P52" i="3"/>
  <c r="P39" i="3"/>
  <c r="P48" i="3"/>
  <c r="P61" i="3"/>
  <c r="P76" i="3"/>
  <c r="P56" i="3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<sst xmlns="http://schemas.openxmlformats.org/spreadsheetml/2006/main" count="286" uniqueCount="109">
  <si>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</si>
  <si>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</si>
  <si>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</si>
  <si>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</si>
  <si>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</si>
  <si>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</si>
  <si>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</si>
  <si>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</si>
  <si>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</si>
  <si>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</si>
  <si>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</si>
  <si>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</si>
  <si>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</si>
  <si>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</si>
  <si>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</si>
  <si>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</si>
  <si>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</si>
  <si>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</si>
  <si>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</si>
  <si>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</si>
  <si>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</si>
  <si>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</si>
  <si>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</si>
  <si>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</si>
  <si>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</si>
  <si>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</si>
  <si>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</si>
  <si>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</si>
  <si>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</si>
  <si>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</si>
  <si>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</si>
  <si>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</si>
  <si>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</si>
  <si>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</si>
  <si>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</si>
  <si>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</si>
  <si>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</si>
  <si>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</si>
  <si>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</si>
  <si>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</si>
  <si>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</si>
  <si>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</si>
  <si>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</si>
  <si>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</si>
  <si>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</si>
  <si>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</si>
  <si>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</si>
  <si>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</si>
  <si>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</si>
  <si>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</si>
  <si>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</si>
  <si>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</si>
  <si>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</si>
  <si>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</si>
  <si>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</si>
  <si>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</si>
  <si>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</si>
  <si>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</si>
  <si>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</si>
  <si>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</si>
  <si>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</si>
  <si>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</si>
  <si>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</si>
  <si>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</si>
  <si>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</si>
  <si>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</si>
  <si>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</si>
  <si>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</si>
  <si>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</si>
  <si>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</si>
  <si>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</si>
  <si>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</si>
  <si>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</si>
  <si>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</si>
  <si>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</si>
  <si>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</si>
  <si>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</si>
  <si>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</si>
  <si>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</si>
  <si>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</si>
  <si>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</si>
  <si>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</si>
  <si>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</si>
  <si>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</si>
  <si>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</si>
  <si>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</si>
  <si>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</si>
  <si>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</si>
  <si>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</si>
  <si>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</si>
  <si>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</si>
  <si>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</si>
  <si>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</si>
  <si>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</si>
  <si>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</si>
  <si>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</si>
  <si>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</si>
  <si>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</si>
  <si>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</si>
  <si>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</si>
  <si>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</si>
  <si>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</si>
  <si>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</si>
  <si>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</si>
  <si>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Tecnico Administrativo</t>
  </si>
  <si>
    <t>Preparado Por Yolanda Maritza Mejia</t>
  </si>
  <si>
    <t>Año 2026</t>
  </si>
  <si>
    <t>Fecha de registro hasta el 01 de Enero  2026</t>
  </si>
  <si>
    <t>Fecha de Imputación hasta el 31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</si>
</sst>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762000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60194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1</xdr:col>
      <xdr:colOff>1160145</xdr:colOff>
      <xdr:row>4</xdr:row>
      <xdr:rowOff>17054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workbookViewId="0">
      <selection activeCell="C101" sqref="C101"/>
    </sheetView>
  </sheetViews>
  <sheetFormatPr baseColWidth="10" defaultColWidth="11.44140625" defaultRowHeight="14.4" x14ac:dyDescent="0.3"/>
  <cols>
    <col min="2" max="2" width="105.6640625" customWidth="1"/>
    <col min="3" max="3" width="20.4414062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106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297045662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225976800</v>
      </c>
      <c r="D13" s="4">
        <f>'P2 Presupuesto Aprobado-Ejec '!C13</f>
        <v>0</v>
      </c>
      <c r="E13" s="7"/>
    </row>
    <row r="14" spans="1:15" x14ac:dyDescent="0.3">
      <c r="B14" s="5" t="s">
        <v>3</v>
      </c>
      <c r="C14" s="4">
        <f>'P2 Presupuesto Aprobado-Ejec '!B14</f>
        <v>42401864</v>
      </c>
      <c r="D14" s="4">
        <f>'P2 Presupuesto Aprobado-Ejec '!C14</f>
        <v>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28666998</v>
      </c>
      <c r="D17" s="4">
        <f>'P2 Presupuesto Aprobado-Ejec '!C17</f>
        <v>0</v>
      </c>
      <c r="E17" s="7"/>
    </row>
    <row r="18" spans="2:5" x14ac:dyDescent="0.3">
      <c r="B18" s="3" t="s">
        <v>7</v>
      </c>
      <c r="C18" s="4">
        <f>'P2 Presupuesto Aprobado-Ejec '!B18</f>
        <v>53870560</v>
      </c>
      <c r="D18" s="4">
        <f>SUM(D19:D27)</f>
        <v>0</v>
      </c>
      <c r="E18" s="7"/>
    </row>
    <row r="19" spans="2:5" x14ac:dyDescent="0.3">
      <c r="B19" s="5" t="s">
        <v>8</v>
      </c>
      <c r="C19" s="4">
        <f>'P2 Presupuesto Aprobado-Ejec '!B19</f>
        <v>6878927</v>
      </c>
      <c r="D19" s="4">
        <f>'P2 Presupuesto Aprobado-Ejec '!C19</f>
        <v>0</v>
      </c>
      <c r="E19" s="7"/>
    </row>
    <row r="20" spans="2:5" x14ac:dyDescent="0.3">
      <c r="B20" s="5" t="s">
        <v>9</v>
      </c>
      <c r="C20" s="4">
        <f>'P2 Presupuesto Aprobado-Ejec '!B20</f>
        <v>2561400</v>
      </c>
      <c r="D20" s="4">
        <f>'P2 Presupuesto Aprobado-Ejec '!C20</f>
        <v>963600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800000</v>
      </c>
      <c r="D22" s="4">
        <f>'P2 Presupuesto Aprobado-Ejec '!C22</f>
        <v>-180000</v>
      </c>
      <c r="E22" s="7"/>
    </row>
    <row r="23" spans="2:5" x14ac:dyDescent="0.3">
      <c r="B23" s="5" t="s">
        <v>12</v>
      </c>
      <c r="C23" s="4">
        <f>'P2 Presupuesto Aprobado-Ejec '!B23</f>
        <v>19898321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3680636</v>
      </c>
      <c r="D24" s="4">
        <f>'P2 Presupuesto Aprobado-Ejec '!C24</f>
        <v>0</v>
      </c>
    </row>
    <row r="25" spans="2:5" x14ac:dyDescent="0.3">
      <c r="B25" s="5" t="s">
        <v>14</v>
      </c>
      <c r="C25" s="4">
        <f>'P2 Presupuesto Aprobado-Ejec '!B25</f>
        <v>3405000</v>
      </c>
      <c r="D25" s="4">
        <f>'P2 Presupuesto Aprobado-Ejec '!C25</f>
        <v>-400000</v>
      </c>
    </row>
    <row r="26" spans="2:5" x14ac:dyDescent="0.3">
      <c r="B26" s="5" t="s">
        <v>15</v>
      </c>
      <c r="C26" s="4">
        <f>'P2 Presupuesto Aprobado-Ejec '!B26</f>
        <v>8446276</v>
      </c>
      <c r="D26" s="4">
        <f>'P2 Presupuesto Aprobado-Ejec '!C26</f>
        <v>-383600</v>
      </c>
    </row>
    <row r="27" spans="2:5" x14ac:dyDescent="0.3">
      <c r="B27" s="5" t="s">
        <v>16</v>
      </c>
      <c r="C27" s="4">
        <f>'P2 Presupuesto Aprobado-Ejec '!B27</f>
        <v>6100000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53172603</v>
      </c>
      <c r="D28" s="4">
        <f>SUM(D29:D37)</f>
        <v>-800000</v>
      </c>
    </row>
    <row r="29" spans="2:5" x14ac:dyDescent="0.3">
      <c r="B29" s="5" t="s">
        <v>18</v>
      </c>
      <c r="C29" s="4">
        <f>'P2 Presupuesto Aprobado-Ejec '!B29</f>
        <v>4913722</v>
      </c>
      <c r="D29" s="4">
        <f>'P2 Presupuesto Aprobado-Ejec '!C29</f>
        <v>612756</v>
      </c>
    </row>
    <row r="30" spans="2:5" x14ac:dyDescent="0.3">
      <c r="B30" s="5" t="s">
        <v>19</v>
      </c>
      <c r="C30" s="4">
        <f>'P2 Presupuesto Aprobado-Ejec '!B30</f>
        <v>0</v>
      </c>
      <c r="D30" s="4">
        <f>'P2 Presupuesto Aprobado-Ejec '!C30</f>
        <v>3335</v>
      </c>
    </row>
    <row r="31" spans="2:5" x14ac:dyDescent="0.3">
      <c r="B31" s="5" t="s">
        <v>20</v>
      </c>
      <c r="C31" s="4">
        <f>'P2 Presupuesto Aprobado-Ejec '!B31</f>
        <v>72015</v>
      </c>
      <c r="D31" s="4">
        <f>'P2 Presupuesto Aprobado-Ejec '!C31</f>
        <v>1452211</v>
      </c>
    </row>
    <row r="32" spans="2:5" x14ac:dyDescent="0.3">
      <c r="B32" s="5" t="s">
        <v>21</v>
      </c>
      <c r="C32" s="4">
        <f>'P2 Presupuesto Aprobado-Ejec '!B32</f>
        <v>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1215814</v>
      </c>
      <c r="D33" s="4">
        <f>'P2 Presupuesto Aprobado-Ejec '!C33</f>
        <v>0</v>
      </c>
    </row>
    <row r="34" spans="2:4" x14ac:dyDescent="0.3">
      <c r="B34" s="5" t="s">
        <v>23</v>
      </c>
      <c r="C34" s="4">
        <f>'P2 Presupuesto Aprobado-Ejec '!B34</f>
        <v>11985395</v>
      </c>
      <c r="D34" s="4">
        <f>'P2 Presupuesto Aprobado-Ejec '!C34</f>
        <v>-1630800</v>
      </c>
    </row>
    <row r="35" spans="2:4" x14ac:dyDescent="0.3">
      <c r="B35" s="5" t="s">
        <v>24</v>
      </c>
      <c r="C35" s="4">
        <f>'P2 Presupuesto Aprobado-Ejec '!B35</f>
        <v>27409525</v>
      </c>
      <c r="D35" s="4">
        <f>'P2 Presupuesto Aprobado-Ejec '!C35</f>
        <v>-800000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7576132</v>
      </c>
      <c r="D37" s="4">
        <f>'P2 Presupuesto Aprobado-Ejec '!C37</f>
        <v>-437502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800000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300000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500000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404088825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87" activePane="bottomRight" state="frozen"/>
      <selection pane="topRight" activeCell="C1" sqref="C1"/>
      <selection pane="bottomLeft" activeCell="A12" sqref="A12"/>
      <selection pane="bottomRight" activeCell="B94" sqref="B94"/>
    </sheetView>
  </sheetViews>
  <sheetFormatPr baseColWidth="10" defaultColWidth="11.44140625" defaultRowHeight="14.4" x14ac:dyDescent="0.3"/>
  <cols>
    <col min="1" max="1" width="65.33203125" customWidth="1"/>
    <col min="2" max="2" width="25.44140625" customWidth="1"/>
    <col min="3" max="3" width="23.88671875" customWidth="1"/>
    <col min="4" max="4" width="18.109375" customWidth="1"/>
    <col min="5" max="5" width="17.5546875" customWidth="1"/>
    <col min="6" max="6" width="17.44140625" customWidth="1"/>
    <col min="7" max="7" width="13.33203125" customWidth="1"/>
    <col min="8" max="8" width="13.44140625" bestFit="1" customWidth="1"/>
    <col min="9" max="10" width="12.6640625" bestFit="1" customWidth="1"/>
    <col min="11" max="13" width="15.33203125" bestFit="1" customWidth="1"/>
    <col min="14" max="14" width="13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297045662</v>
      </c>
      <c r="C12" s="23">
        <f t="shared" ref="C12:O12" si="0">SUM(C13,C14,C15,C16,C17)</f>
        <v>0</v>
      </c>
      <c r="D12" s="23">
        <f t="shared" si="0"/>
        <v>20244126.299999997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20244126.299999997</v>
      </c>
    </row>
    <row r="13" spans="1:17" x14ac:dyDescent="0.3">
      <c r="A13" s="5" t="s">
        <v>2</v>
      </c>
      <c r="B13" s="24">
        <v>225976800</v>
      </c>
      <c r="C13" s="24">
        <v>0</v>
      </c>
      <c r="D13" s="25">
        <v>17111280.489999998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1"/>
        <v>17111280.489999998</v>
      </c>
    </row>
    <row r="14" spans="1:17" x14ac:dyDescent="0.3">
      <c r="A14" s="5" t="s">
        <v>3</v>
      </c>
      <c r="B14" s="24">
        <v>42401864</v>
      </c>
      <c r="C14" s="24">
        <v>0</v>
      </c>
      <c r="D14" s="24">
        <v>725000</v>
      </c>
      <c r="E14" s="2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1"/>
        <v>725000</v>
      </c>
    </row>
    <row r="15" spans="1:17" x14ac:dyDescent="0.3">
      <c r="A15" s="5" t="s">
        <v>4</v>
      </c>
      <c r="B15" s="24"/>
      <c r="C15" s="24">
        <v>0</v>
      </c>
      <c r="D15" s="24">
        <v>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>
        <v>0</v>
      </c>
      <c r="D16" s="24">
        <v>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28666998</v>
      </c>
      <c r="C17" s="24">
        <v>0</v>
      </c>
      <c r="D17" s="24">
        <v>2407845.81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2">
        <f t="shared" si="1"/>
        <v>2407845.81</v>
      </c>
    </row>
    <row r="18" spans="1:16" x14ac:dyDescent="0.3">
      <c r="A18" s="3" t="s">
        <v>7</v>
      </c>
      <c r="B18" s="23">
        <f>SUM(B19,B20,B21,B22,B23,B24,B25,B26,B27)</f>
        <v>53870560</v>
      </c>
      <c r="C18" s="23">
        <f>SUM(C19,C20,C21,C22,C23,C24,C25,C26,C27)</f>
        <v>0</v>
      </c>
      <c r="D18" s="23">
        <f t="shared" ref="D18:O18" si="2">SUM(D19,D20,D21,D22,D23,D24,D25,D26,D27)</f>
        <v>4102840.2300000004</v>
      </c>
      <c r="E18" s="23">
        <f t="shared" si="2"/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4102840.2300000004</v>
      </c>
    </row>
    <row r="19" spans="1:16" x14ac:dyDescent="0.3">
      <c r="A19" s="5" t="s">
        <v>8</v>
      </c>
      <c r="B19" s="24">
        <v>6878927</v>
      </c>
      <c r="C19" s="24">
        <v>0</v>
      </c>
      <c r="D19" s="24">
        <v>649179.27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2">
        <f t="shared" si="1"/>
        <v>649179.27</v>
      </c>
    </row>
    <row r="20" spans="1:16" x14ac:dyDescent="0.3">
      <c r="A20" s="5" t="s">
        <v>9</v>
      </c>
      <c r="B20" s="24">
        <v>2561400</v>
      </c>
      <c r="C20" s="24">
        <v>963600</v>
      </c>
      <c r="D20" s="24">
        <v>177000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2">
        <f t="shared" si="1"/>
        <v>177000</v>
      </c>
    </row>
    <row r="21" spans="1:16" x14ac:dyDescent="0.3">
      <c r="A21" s="5" t="s">
        <v>10</v>
      </c>
      <c r="B21" s="24">
        <v>2100000</v>
      </c>
      <c r="C21" s="24">
        <v>0</v>
      </c>
      <c r="D21" s="24">
        <v>0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0</v>
      </c>
    </row>
    <row r="22" spans="1:16" x14ac:dyDescent="0.3">
      <c r="A22" s="5" t="s">
        <v>11</v>
      </c>
      <c r="B22" s="24">
        <v>800000</v>
      </c>
      <c r="C22" s="24">
        <v>-180000</v>
      </c>
      <c r="D22" s="24">
        <v>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19898321</v>
      </c>
      <c r="C23" s="24">
        <v>0</v>
      </c>
      <c r="D23" s="24">
        <v>926727.05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2">
        <f t="shared" si="1"/>
        <v>926727.05</v>
      </c>
    </row>
    <row r="24" spans="1:16" x14ac:dyDescent="0.3">
      <c r="A24" s="5" t="s">
        <v>13</v>
      </c>
      <c r="B24" s="24">
        <v>3680636</v>
      </c>
      <c r="C24" s="24">
        <v>0</v>
      </c>
      <c r="D24" s="24">
        <v>2126913.91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2">
        <f t="shared" si="1"/>
        <v>2126913.91</v>
      </c>
    </row>
    <row r="25" spans="1:16" x14ac:dyDescent="0.3">
      <c r="A25" s="5" t="s">
        <v>14</v>
      </c>
      <c r="B25" s="24">
        <v>3405000</v>
      </c>
      <c r="C25" s="24">
        <v>-400000</v>
      </c>
      <c r="D25" s="24">
        <v>0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0</v>
      </c>
    </row>
    <row r="26" spans="1:16" x14ac:dyDescent="0.3">
      <c r="A26" s="5" t="s">
        <v>15</v>
      </c>
      <c r="B26" s="24">
        <v>8446276</v>
      </c>
      <c r="C26" s="24">
        <v>-383600</v>
      </c>
      <c r="D26" s="24">
        <v>223020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2">
        <f t="shared" si="1"/>
        <v>223020</v>
      </c>
    </row>
    <row r="27" spans="1:16" x14ac:dyDescent="0.3">
      <c r="A27" s="5" t="s">
        <v>16</v>
      </c>
      <c r="B27" s="24">
        <v>6100000</v>
      </c>
      <c r="C27" s="24">
        <v>0</v>
      </c>
      <c r="D27" s="24">
        <v>0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0</v>
      </c>
    </row>
    <row r="28" spans="1:16" x14ac:dyDescent="0.3">
      <c r="A28" s="3" t="s">
        <v>17</v>
      </c>
      <c r="B28" s="23">
        <f>SUM(B29,B30,B31,B32,B33,B34,B35,B36,B37,)</f>
        <v>53172603</v>
      </c>
      <c r="C28" s="23">
        <f t="shared" ref="C28:O28" si="3">SUM(C29,C30,C31,C32,C33,C34,C35,C36,C37,)</f>
        <v>-800000</v>
      </c>
      <c r="D28" s="23">
        <f t="shared" si="3"/>
        <v>1243700</v>
      </c>
      <c r="E28" s="23">
        <f t="shared" si="3"/>
        <v>0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1243700</v>
      </c>
    </row>
    <row r="29" spans="1:16" x14ac:dyDescent="0.3">
      <c r="A29" s="5" t="s">
        <v>18</v>
      </c>
      <c r="B29" s="24">
        <v>4913722</v>
      </c>
      <c r="C29" s="24">
        <v>612756</v>
      </c>
      <c r="D29" s="24">
        <v>0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2">
        <f t="shared" si="1"/>
        <v>0</v>
      </c>
    </row>
    <row r="30" spans="1:16" x14ac:dyDescent="0.3">
      <c r="A30" s="5" t="s">
        <v>19</v>
      </c>
      <c r="B30" s="24"/>
      <c r="C30" s="24">
        <v>3335</v>
      </c>
      <c r="D30" s="24">
        <v>0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0</v>
      </c>
    </row>
    <row r="31" spans="1:16" x14ac:dyDescent="0.3">
      <c r="A31" s="5" t="s">
        <v>20</v>
      </c>
      <c r="B31" s="24">
        <v>72015</v>
      </c>
      <c r="C31" s="24">
        <v>1452211</v>
      </c>
      <c r="D31" s="24">
        <v>0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3">
      <c r="A32" s="5" t="s">
        <v>21</v>
      </c>
      <c r="B32" s="24"/>
      <c r="C32" s="24">
        <v>0</v>
      </c>
      <c r="D32" s="24">
        <v>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1215814</v>
      </c>
      <c r="C33" s="24">
        <v>0</v>
      </c>
      <c r="D33" s="24">
        <v>0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3">
      <c r="A34" s="5" t="s">
        <v>23</v>
      </c>
      <c r="B34" s="24">
        <v>11985395</v>
      </c>
      <c r="C34" s="24">
        <v>-1630800</v>
      </c>
      <c r="D34" s="24">
        <v>0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0</v>
      </c>
    </row>
    <row r="35" spans="1:16" x14ac:dyDescent="0.3">
      <c r="A35" s="5" t="s">
        <v>24</v>
      </c>
      <c r="B35" s="24">
        <v>27409525</v>
      </c>
      <c r="C35" s="24">
        <v>-800000</v>
      </c>
      <c r="D35" s="24">
        <v>1243700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2">
        <f t="shared" si="1"/>
        <v>1243700</v>
      </c>
    </row>
    <row r="36" spans="1:16" x14ac:dyDescent="0.3">
      <c r="A36" s="5" t="s">
        <v>25</v>
      </c>
      <c r="B36" s="24"/>
      <c r="C36" s="24">
        <v>0</v>
      </c>
      <c r="D36" s="24">
        <v>0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7576132</v>
      </c>
      <c r="C37" s="24">
        <v>-437502</v>
      </c>
      <c r="D37" s="24">
        <v>0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2">
        <f t="shared" si="1"/>
        <v>0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800000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0</v>
      </c>
    </row>
    <row r="55" spans="1:16" x14ac:dyDescent="0.3">
      <c r="A55" s="5" t="s">
        <v>44</v>
      </c>
      <c r="B55" s="24"/>
      <c r="C55" s="24">
        <v>300000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2">
        <f t="shared" si="1"/>
        <v>0</v>
      </c>
    </row>
    <row r="56" spans="1:16" x14ac:dyDescent="0.3">
      <c r="A56" s="5" t="s">
        <v>45</v>
      </c>
      <c r="B56" s="24"/>
      <c r="C56" s="24"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/>
      <c r="C59" s="24">
        <v>500000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/>
      <c r="C63" s="24"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404088825</v>
      </c>
      <c r="C85" s="29">
        <f t="shared" ref="C85:P85" si="11">SUM(C12,C18,C28,C38,C47,C54,C64,C69,C72,C76,)</f>
        <v>0</v>
      </c>
      <c r="D85" s="29">
        <f t="shared" si="11"/>
        <v>25590666.529999997</v>
      </c>
      <c r="E85" s="29">
        <f t="shared" si="11"/>
        <v>0</v>
      </c>
      <c r="F85" s="29">
        <f t="shared" si="11"/>
        <v>0</v>
      </c>
      <c r="G85" s="29">
        <f t="shared" si="11"/>
        <v>0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25590666.529999997</v>
      </c>
    </row>
    <row r="86" spans="1:16" x14ac:dyDescent="0.3">
      <c r="A86" s="5" t="s">
        <v>103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2" spans="1:16" x14ac:dyDescent="0.3">
      <c r="A92" t="s">
        <v>105</v>
      </c>
    </row>
    <row r="93" spans="1:16" x14ac:dyDescent="0.3">
      <c r="A93" t="s">
        <v>104</v>
      </c>
      <c r="C93" s="24"/>
    </row>
    <row r="94" spans="1:16" x14ac:dyDescent="0.3">
      <c r="C94" s="24"/>
    </row>
    <row r="95" spans="1:16" x14ac:dyDescent="0.3">
      <c r="C95" s="24"/>
    </row>
    <row r="96" spans="1:16" x14ac:dyDescent="0.3">
      <c r="C96" s="24"/>
    </row>
    <row r="97" spans="1:3" x14ac:dyDescent="0.3">
      <c r="C97" s="24"/>
    </row>
    <row r="99" spans="1:3" x14ac:dyDescent="0.3">
      <c r="C99" s="24"/>
    </row>
    <row r="102" spans="1:3" x14ac:dyDescent="0.3">
      <c r="A102" t="s">
        <v>100</v>
      </c>
    </row>
    <row r="103" spans="1:3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1" zoomScale="70" zoomScaleNormal="70" workbookViewId="0">
      <selection activeCell="C29" sqref="C29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9" width="17.33203125" customWidth="1"/>
    <col min="10" max="10" width="21.441406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20.6640625" customWidth="1"/>
    <col min="16" max="16" width="22.332031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20244126.299999997</v>
      </c>
      <c r="E11" s="23">
        <f>'P2 Presupuesto Aprobado-Ejec '!E12</f>
        <v>0</v>
      </c>
      <c r="F11" s="23">
        <f>'P2 Presupuesto Aprobado-Ejec '!F12</f>
        <v>0</v>
      </c>
      <c r="G11" s="23">
        <f>'P2 Presupuesto Aprobado-Ejec '!G12</f>
        <v>0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20244126.299999997</v>
      </c>
    </row>
    <row r="12" spans="3:17" x14ac:dyDescent="0.3">
      <c r="C12" s="5" t="s">
        <v>2</v>
      </c>
      <c r="D12" s="24">
        <f>'P2 Presupuesto Aprobado-Ejec '!D13</f>
        <v>17111280.489999998</v>
      </c>
      <c r="E12" s="24">
        <f>'P2 Presupuesto Aprobado-Ejec '!E13</f>
        <v>0</v>
      </c>
      <c r="F12" s="24">
        <f>'P2 Presupuesto Aprobado-Ejec '!F13</f>
        <v>0</v>
      </c>
      <c r="G12" s="24">
        <f>'P2 Presupuesto Aprobado-Ejec '!G13</f>
        <v>0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17111280.489999998</v>
      </c>
    </row>
    <row r="13" spans="3:17" x14ac:dyDescent="0.3">
      <c r="C13" s="5" t="s">
        <v>3</v>
      </c>
      <c r="D13" s="24">
        <f>'P2 Presupuesto Aprobado-Ejec '!D14</f>
        <v>725000</v>
      </c>
      <c r="E13" s="24">
        <f>'P2 Presupuesto Aprobado-Ejec '!E14</f>
        <v>0</v>
      </c>
      <c r="F13" s="24">
        <f>'P2 Presupuesto Aprobado-Ejec '!F14</f>
        <v>0</v>
      </c>
      <c r="G13" s="24">
        <f>'P2 Presupuesto Aprobado-Ejec '!G14</f>
        <v>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725000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2407845.81</v>
      </c>
      <c r="E16" s="24">
        <f>'P2 Presupuesto Aprobado-Ejec '!E17</f>
        <v>0</v>
      </c>
      <c r="F16" s="24">
        <f>'P2 Presupuesto Aprobado-Ejec '!F17</f>
        <v>0</v>
      </c>
      <c r="G16" s="24">
        <f>'P2 Presupuesto Aprobado-Ejec '!G17</f>
        <v>0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2407845.81</v>
      </c>
    </row>
    <row r="17" spans="3:16" x14ac:dyDescent="0.3">
      <c r="C17" s="3" t="s">
        <v>7</v>
      </c>
      <c r="D17" s="23">
        <f>'P2 Presupuesto Aprobado-Ejec '!D18</f>
        <v>4102840.2300000004</v>
      </c>
      <c r="E17" s="23">
        <f>'P2 Presupuesto Aprobado-Ejec '!E18</f>
        <v>0</v>
      </c>
      <c r="F17" s="23">
        <f>'P2 Presupuesto Aprobado-Ejec '!F18</f>
        <v>0</v>
      </c>
      <c r="G17" s="23">
        <f>'P2 Presupuesto Aprobado-Ejec '!G18</f>
        <v>0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4102840.2300000004</v>
      </c>
    </row>
    <row r="18" spans="3:16" x14ac:dyDescent="0.3">
      <c r="C18" s="5" t="s">
        <v>8</v>
      </c>
      <c r="D18" s="24">
        <f>'P2 Presupuesto Aprobado-Ejec '!D19</f>
        <v>649179.27</v>
      </c>
      <c r="E18" s="24">
        <f>'P2 Presupuesto Aprobado-Ejec '!E19</f>
        <v>0</v>
      </c>
      <c r="F18" s="24">
        <f>'P2 Presupuesto Aprobado-Ejec '!F19</f>
        <v>0</v>
      </c>
      <c r="G18" s="24">
        <f>'P2 Presupuesto Aprobado-Ejec '!G19</f>
        <v>0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649179.27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177000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0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0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926727.05</v>
      </c>
      <c r="E22" s="24">
        <f>'P2 Presupuesto Aprobado-Ejec '!E23</f>
        <v>0</v>
      </c>
      <c r="F22" s="24">
        <f>'P2 Presupuesto Aprobado-Ejec '!F23</f>
        <v>0</v>
      </c>
      <c r="G22" s="24">
        <f>'P2 Presupuesto Aprobado-Ejec '!G23</f>
        <v>0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926727.05</v>
      </c>
    </row>
    <row r="23" spans="3:16" x14ac:dyDescent="0.3">
      <c r="C23" s="5" t="s">
        <v>13</v>
      </c>
      <c r="D23" s="24">
        <f>'P2 Presupuesto Aprobado-Ejec '!D24</f>
        <v>2126913.91</v>
      </c>
      <c r="E23" s="24">
        <f>'P2 Presupuesto Aprobado-Ejec '!E24</f>
        <v>0</v>
      </c>
      <c r="F23" s="24">
        <f>'P2 Presupuesto Aprobado-Ejec '!F24</f>
        <v>0</v>
      </c>
      <c r="G23" s="24">
        <f>'P2 Presupuesto Aprobado-Ejec '!G24</f>
        <v>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2126913.91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0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0</v>
      </c>
    </row>
    <row r="25" spans="3:16" x14ac:dyDescent="0.3">
      <c r="C25" s="5" t="s">
        <v>15</v>
      </c>
      <c r="D25" s="24">
        <f>'P2 Presupuesto Aprobado-Ejec '!D26</f>
        <v>223020</v>
      </c>
      <c r="E25" s="24">
        <f>'P2 Presupuesto Aprobado-Ejec '!E26</f>
        <v>0</v>
      </c>
      <c r="F25" s="24">
        <f>'P2 Presupuesto Aprobado-Ejec '!F26</f>
        <v>0</v>
      </c>
      <c r="G25" s="24">
        <f>'P2 Presupuesto Aprobado-Ejec '!G26</f>
        <v>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223020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0</v>
      </c>
      <c r="F26" s="24">
        <f>'P2 Presupuesto Aprobado-Ejec '!F27</f>
        <v>0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0</v>
      </c>
    </row>
    <row r="27" spans="3:16" x14ac:dyDescent="0.3">
      <c r="C27" s="3" t="s">
        <v>17</v>
      </c>
      <c r="D27" s="23">
        <f>'P2 Presupuesto Aprobado-Ejec '!D28</f>
        <v>1243700</v>
      </c>
      <c r="E27" s="23">
        <f>'P2 Presupuesto Aprobado-Ejec '!E28</f>
        <v>0</v>
      </c>
      <c r="F27" s="23">
        <f>'P2 Presupuesto Aprobado-Ejec '!F28</f>
        <v>0</v>
      </c>
      <c r="G27" s="23">
        <f>'P2 Presupuesto Aprobado-Ejec '!G28</f>
        <v>0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1243700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0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0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0</v>
      </c>
    </row>
    <row r="34" spans="3:16" x14ac:dyDescent="0.3">
      <c r="C34" s="5" t="s">
        <v>24</v>
      </c>
      <c r="D34" s="24">
        <f>'P2 Presupuesto Aprobado-Ejec '!D35</f>
        <v>1243700</v>
      </c>
      <c r="E34" s="24">
        <f>'P2 Presupuesto Aprobado-Ejec '!E35</f>
        <v>0</v>
      </c>
      <c r="F34" s="24">
        <f>'P2 Presupuesto Aprobado-Ejec '!F35</f>
        <v>0</v>
      </c>
      <c r="G34" s="24">
        <f>'P2 Presupuesto Aprobado-Ejec '!G35</f>
        <v>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1243700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0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0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0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0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25590666.529999997</v>
      </c>
      <c r="E84" s="29">
        <f t="shared" ref="E84:P84" si="2">SUM(E11,E17,E27,E37,E46,E53,E63,E71,)</f>
        <v>0</v>
      </c>
      <c r="F84" s="29">
        <f t="shared" si="2"/>
        <v>0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25590666.529999997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2026-01-13T15:28:32Z</cp:lastPrinted>
  <dcterms:created xsi:type="dcterms:W3CDTF">2021-07-29T18:58:50Z</dcterms:created>
  <dcterms:modified xsi:type="dcterms:W3CDTF">2026-02-04T14:34:30Z</dcterms:modified>
</cp:coreProperties>
</file>