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6\Balances Libre Acceso\05 Mayo\"/>
    </mc:Choice>
  </mc:AlternateContent>
  <xr:revisionPtr revIDLastSave="0" documentId="13_ncr:1_{24A7F41B-A445-4FCB-A208-94BC9423A20A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60" i="1"/>
  <c r="D61" i="1"/>
  <c r="D62" i="1"/>
  <c r="D63" i="1"/>
  <c r="D31" i="1"/>
  <c r="D32" i="1"/>
  <c r="D33" i="1"/>
  <c r="D34" i="1"/>
  <c r="D35" i="1"/>
  <c r="D36" i="1"/>
  <c r="D37" i="1"/>
  <c r="D29" i="1"/>
  <c r="D14" i="1"/>
  <c r="D15" i="1"/>
  <c r="D16" i="1"/>
  <c r="D17" i="1"/>
  <c r="D13" i="1"/>
  <c r="C18" i="2"/>
  <c r="C28" i="2"/>
  <c r="G28" i="2" l="1"/>
  <c r="H18" i="2" l="1"/>
  <c r="H12" i="2"/>
  <c r="G18" i="2"/>
  <c r="G54" i="2" l="1"/>
  <c r="E18" i="2" l="1"/>
  <c r="D19" i="1" l="1"/>
  <c r="D20" i="1"/>
  <c r="D21" i="1"/>
  <c r="D22" i="1"/>
  <c r="D23" i="1"/>
  <c r="D24" i="1"/>
  <c r="D25" i="1"/>
  <c r="D26" i="1"/>
  <c r="D27" i="1"/>
  <c r="D30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9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D85" i="2" l="1"/>
  <c r="C12" i="1"/>
  <c r="B85" i="2"/>
  <c r="E85" i="2"/>
  <c r="C85" i="2"/>
  <c r="P83" i="3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P23" i="3"/>
  <c r="P22" i="3"/>
  <c r="P16" i="3"/>
  <c r="P12" i="3"/>
  <c r="J85" i="2"/>
  <c r="P38" i="2"/>
  <c r="G85" i="2"/>
  <c r="P46" i="3"/>
  <c r="P72" i="2"/>
  <c r="P64" i="2"/>
  <c r="N85" i="2"/>
  <c r="P13" i="3"/>
  <c r="M85" i="2"/>
  <c r="P53" i="3"/>
  <c r="C18" i="1"/>
  <c r="C85" i="1" s="1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<sst xmlns="http://schemas.openxmlformats.org/spreadsheetml/2006/main" count="286" uniqueCount="110">
  <si>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</si>
  <si>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</si>
  <si>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</si>
  <si>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</si>
  <si>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</si>
  <si>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</si>
  <si>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</si>
  <si>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</si>
  <si>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</si>
  <si>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</si>
  <si>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</si>
  <si>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</si>
  <si>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</si>
  <si>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</si>
  <si>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</si>
  <si>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</si>
  <si>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</si>
  <si>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</si>
  <si>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</si>
  <si>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</si>
  <si>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</si>
  <si>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</si>
  <si>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</si>
  <si>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</si>
  <si>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</si>
  <si>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</si>
  <si>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</si>
  <si>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</si>
  <si>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</si>
  <si>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</si>
  <si>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</si>
  <si>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</si>
  <si>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</si>
  <si>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</si>
  <si>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</si>
  <si>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</si>
  <si>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</si>
  <si>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</si>
  <si>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</si>
  <si>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</si>
  <si>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</si>
  <si>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</si>
  <si>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</si>
  <si>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</si>
  <si>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</si>
  <si>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</si>
  <si>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</si>
  <si>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</si>
  <si>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</si>
  <si>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</si>
  <si>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</si>
  <si>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</si>
  <si>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</si>
  <si>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</si>
  <si>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</si>
  <si>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</si>
  <si>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</si>
  <si>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</si>
  <si>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</si>
  <si>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</si>
  <si>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</si>
  <si>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</si>
  <si>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</si>
  <si>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</si>
  <si>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</si>
  <si>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</si>
  <si>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</si>
  <si>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</si>
  <si>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</si>
  <si>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</si>
  <si>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</si>
  <si>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</si>
  <si>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</si>
  <si>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</si>
  <si>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</si>
  <si>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</si>
  <si>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</si>
  <si>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</si>
  <si>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</si>
  <si>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</si>
  <si>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</si>
  <si>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</si>
  <si>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</si>
  <si>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</si>
  <si>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</si>
  <si>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</si>
  <si>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</si>
  <si>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</si>
  <si>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</si>
  <si>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</si>
  <si>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</si>
  <si>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</si>
  <si>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</si>
  <si>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</si>
  <si>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</si>
  <si>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</si>
  <si>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</si>
  <si>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</si>
  <si>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</si>
  <si>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</si>
  <si>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</si>
  <si>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</si>
  <si>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</si>
  <si>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</si>
  <si>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Tecnico Administrativo</t>
  </si>
  <si>
    <t>Preparado Por Yolanda Maritza Mejia</t>
  </si>
  <si>
    <t>Año 2026</t>
  </si>
  <si>
    <t>2.3.6</t>
  </si>
  <si>
    <t>Fecha de registro hasta el 31 de Mayo  2026</t>
  </si>
  <si>
    <t>Fecha de Imputación hasta el 31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</si>
</sst>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60194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1617345</xdr:colOff>
      <xdr:row>4</xdr:row>
      <xdr:rowOff>17054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58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297045662</v>
      </c>
      <c r="D12" s="4">
        <f>SUM(D13:D17)</f>
        <v>-14000000</v>
      </c>
      <c r="E12" s="7"/>
    </row>
    <row r="13" spans="1:15" x14ac:dyDescent="0.3">
      <c r="B13" s="5" t="s">
        <v>2</v>
      </c>
      <c r="C13" s="4">
        <f>'P2 Presupuesto Aprobado-Ejec '!B13</f>
        <v>225976800</v>
      </c>
      <c r="D13" s="24">
        <f>'P2 Presupuesto Aprobado-Ejec '!C13</f>
        <v>-14423487</v>
      </c>
      <c r="E13" s="7"/>
    </row>
    <row r="14" spans="1:15" x14ac:dyDescent="0.3">
      <c r="B14" s="5" t="s">
        <v>3</v>
      </c>
      <c r="C14" s="4">
        <f>'P2 Presupuesto Aprobado-Ejec '!B14</f>
        <v>42401864</v>
      </c>
      <c r="D14" s="2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2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2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28666998</v>
      </c>
      <c r="D17" s="24">
        <f>'P2 Presupuesto Aprobado-Ejec '!C17</f>
        <v>423487</v>
      </c>
      <c r="E17" s="7"/>
    </row>
    <row r="18" spans="2:5" x14ac:dyDescent="0.3">
      <c r="B18" s="3" t="s">
        <v>7</v>
      </c>
      <c r="C18" s="4">
        <f>'P2 Presupuesto Aprobado-Ejec '!B18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6878927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2561400</v>
      </c>
      <c r="D20" s="4">
        <f>'P2 Presupuesto Aprobado-Ejec '!C20</f>
        <v>963600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800000</v>
      </c>
      <c r="D22" s="4">
        <f>'P2 Presupuesto Aprobado-Ejec '!C22</f>
        <v>-380000</v>
      </c>
      <c r="E22" s="7"/>
    </row>
    <row r="23" spans="2:5" x14ac:dyDescent="0.3">
      <c r="B23" s="5" t="s">
        <v>12</v>
      </c>
      <c r="C23" s="4">
        <f>'P2 Presupuesto Aprobado-Ejec '!B23</f>
        <v>19898321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3680636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3405000</v>
      </c>
      <c r="D25" s="4">
        <f>'P2 Presupuesto Aprobado-Ejec '!C25</f>
        <v>-68000</v>
      </c>
    </row>
    <row r="26" spans="2:5" x14ac:dyDescent="0.3">
      <c r="B26" s="5" t="s">
        <v>15</v>
      </c>
      <c r="C26" s="4">
        <f>'P2 Presupuesto Aprobado-Ejec '!B26</f>
        <v>8446276</v>
      </c>
      <c r="D26" s="4">
        <f>'P2 Presupuesto Aprobado-Ejec '!C26</f>
        <v>-515600</v>
      </c>
    </row>
    <row r="27" spans="2:5" x14ac:dyDescent="0.3">
      <c r="B27" s="5" t="s">
        <v>16</v>
      </c>
      <c r="C27" s="4">
        <f>'P2 Presupuesto Aprobado-Ejec '!B27</f>
        <v>6100000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53172603</v>
      </c>
      <c r="D28" s="4">
        <f>SUM(D29:D37)</f>
        <v>39720854</v>
      </c>
    </row>
    <row r="29" spans="2:5" x14ac:dyDescent="0.3">
      <c r="B29" s="5" t="s">
        <v>18</v>
      </c>
      <c r="C29" s="4">
        <f>'P2 Presupuesto Aprobado-Ejec '!B29</f>
        <v>4913722</v>
      </c>
      <c r="D29" s="4">
        <f>'P2 Presupuesto Aprobado-Ejec '!C29</f>
        <v>34217876</v>
      </c>
    </row>
    <row r="30" spans="2:5" x14ac:dyDescent="0.3">
      <c r="B30" s="5" t="s">
        <v>19</v>
      </c>
      <c r="C30" s="4">
        <f>'P2 Presupuesto Aprobado-Ejec '!B30</f>
        <v>0</v>
      </c>
      <c r="D30" s="4">
        <f>'P2 Presupuesto Aprobado-Ejec '!C30</f>
        <v>164288</v>
      </c>
    </row>
    <row r="31" spans="2:5" x14ac:dyDescent="0.3">
      <c r="B31" s="5" t="s">
        <v>20</v>
      </c>
      <c r="C31" s="4">
        <f>'P2 Presupuesto Aprobado-Ejec '!B31</f>
        <v>72015</v>
      </c>
      <c r="D31" s="4">
        <f>'P2 Presupuesto Aprobado-Ejec '!C31</f>
        <v>1225447</v>
      </c>
    </row>
    <row r="32" spans="2:5" x14ac:dyDescent="0.3">
      <c r="B32" s="5" t="s">
        <v>21</v>
      </c>
      <c r="C32" s="4">
        <f>'P2 Presupuesto Aprobado-Ejec '!B32</f>
        <v>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1215814</v>
      </c>
      <c r="D33" s="4">
        <f>'P2 Presupuesto Aprobado-Ejec '!C33</f>
        <v>-413872</v>
      </c>
    </row>
    <row r="34" spans="2:4" x14ac:dyDescent="0.3">
      <c r="B34" s="5" t="s">
        <v>107</v>
      </c>
      <c r="C34" s="4">
        <f>'P2 Presupuesto Aprobado-Ejec '!B34</f>
        <v>11985395</v>
      </c>
      <c r="D34" s="4">
        <f>'P2 Presupuesto Aprobado-Ejec '!C34</f>
        <v>6200453</v>
      </c>
    </row>
    <row r="35" spans="2:4" x14ac:dyDescent="0.3">
      <c r="B35" s="5" t="s">
        <v>24</v>
      </c>
      <c r="C35" s="4">
        <f>'P2 Presupuesto Aprobado-Ejec '!B35</f>
        <v>27409525</v>
      </c>
      <c r="D35" s="4">
        <f>'P2 Presupuesto Aprobado-Ejec '!C35</f>
        <v>-993714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7576132</v>
      </c>
      <c r="D37" s="4">
        <f>'P2 Presupuesto Aprobado-Ejec '!C37</f>
        <v>-679624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3479146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1516020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4200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1868376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7500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83050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29200000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81" activePane="bottomRight" state="frozen"/>
      <selection pane="topRight" activeCell="C1" sqref="C1"/>
      <selection pane="bottomLeft" activeCell="A12" sqref="A12"/>
      <selection pane="bottomRight" activeCell="B90" sqref="B90"/>
    </sheetView>
  </sheetViews>
  <sheetFormatPr baseColWidth="10" defaultColWidth="11.44140625" defaultRowHeight="14.4" x14ac:dyDescent="0.3"/>
  <cols>
    <col min="1" max="1" width="42.109375" customWidth="1"/>
    <col min="2" max="2" width="37.88671875" customWidth="1"/>
    <col min="3" max="3" width="30.33203125" customWidth="1"/>
    <col min="4" max="4" width="18.109375" customWidth="1"/>
    <col min="5" max="5" width="17.5546875" customWidth="1"/>
    <col min="6" max="6" width="15.664062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297045662</v>
      </c>
      <c r="C12" s="23">
        <f t="shared" ref="C12:O12" si="0">SUM(C13,C14,C15,C16,C17)</f>
        <v>-14000000</v>
      </c>
      <c r="D12" s="23">
        <f t="shared" si="0"/>
        <v>20244126.299999997</v>
      </c>
      <c r="E12" s="23">
        <f t="shared" si="0"/>
        <v>20123954.509999998</v>
      </c>
      <c r="F12" s="23">
        <f t="shared" si="0"/>
        <v>19719565.379999999</v>
      </c>
      <c r="G12" s="23">
        <f t="shared" si="0"/>
        <v>20751034.630000003</v>
      </c>
      <c r="H12" s="23">
        <f t="shared" si="0"/>
        <v>34990579.460000001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115829260.28</v>
      </c>
    </row>
    <row r="13" spans="1:17" x14ac:dyDescent="0.3">
      <c r="A13" s="5" t="s">
        <v>2</v>
      </c>
      <c r="B13" s="24">
        <v>225976800</v>
      </c>
      <c r="C13" s="24">
        <v>-14423487</v>
      </c>
      <c r="D13" s="25">
        <v>17111280.489999998</v>
      </c>
      <c r="E13" s="24">
        <v>17062993.859999999</v>
      </c>
      <c r="F13" s="24">
        <v>16654081.16</v>
      </c>
      <c r="G13" s="24">
        <v>17685940.640000001</v>
      </c>
      <c r="H13" s="24">
        <v>17145527.629999999</v>
      </c>
      <c r="I13" s="24"/>
      <c r="J13" s="24"/>
      <c r="K13" s="24"/>
      <c r="L13" s="24"/>
      <c r="M13" s="24"/>
      <c r="N13" s="24"/>
      <c r="O13" s="24"/>
      <c r="P13" s="22">
        <f t="shared" si="1"/>
        <v>85659823.779999986</v>
      </c>
    </row>
    <row r="14" spans="1:17" x14ac:dyDescent="0.3">
      <c r="A14" s="5" t="s">
        <v>3</v>
      </c>
      <c r="B14" s="24">
        <v>42401864</v>
      </c>
      <c r="C14" s="24">
        <v>0</v>
      </c>
      <c r="D14" s="24">
        <v>725000</v>
      </c>
      <c r="E14" s="26">
        <v>675333.33</v>
      </c>
      <c r="F14" s="24">
        <v>685000</v>
      </c>
      <c r="G14" s="24">
        <v>685000</v>
      </c>
      <c r="H14" s="24">
        <v>15463873.539999999</v>
      </c>
      <c r="I14" s="24"/>
      <c r="J14" s="24"/>
      <c r="K14" s="24"/>
      <c r="L14" s="24"/>
      <c r="M14" s="24"/>
      <c r="N14" s="24"/>
      <c r="O14" s="24"/>
      <c r="P14" s="22">
        <f t="shared" si="1"/>
        <v>18234206.869999997</v>
      </c>
    </row>
    <row r="15" spans="1:17" x14ac:dyDescent="0.3">
      <c r="A15" s="5" t="s">
        <v>4</v>
      </c>
      <c r="B15" s="24"/>
      <c r="C15" s="24">
        <v>0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>
        <v>0</v>
      </c>
      <c r="D16" s="24">
        <v>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28666998</v>
      </c>
      <c r="C17" s="24">
        <v>423487</v>
      </c>
      <c r="D17" s="24">
        <v>2407845.81</v>
      </c>
      <c r="E17" s="24">
        <v>2385627.3199999998</v>
      </c>
      <c r="F17" s="24">
        <v>2380484.2200000002</v>
      </c>
      <c r="G17" s="24">
        <v>2380093.9900000002</v>
      </c>
      <c r="H17" s="24">
        <v>2381178.29</v>
      </c>
      <c r="I17" s="24"/>
      <c r="J17" s="24"/>
      <c r="K17" s="24"/>
      <c r="L17" s="24"/>
      <c r="M17" s="24"/>
      <c r="N17" s="24"/>
      <c r="O17" s="24"/>
      <c r="P17" s="22">
        <f t="shared" si="1"/>
        <v>11935229.629999999</v>
      </c>
    </row>
    <row r="18" spans="1:16" x14ac:dyDescent="0.3">
      <c r="A18" s="3" t="s">
        <v>7</v>
      </c>
      <c r="B18" s="23">
        <f>SUM(B19,B20,B21,B22,B23,B24,B25,B26,B27)</f>
        <v>53870560</v>
      </c>
      <c r="C18" s="23">
        <f>SUM(C19,C20,C21,C22,C23,C24,C25,C26,C27)</f>
        <v>0</v>
      </c>
      <c r="D18" s="23">
        <f t="shared" ref="D18:O18" si="2">SUM(D19,D20,D21,D22,D23,D24,D25,D26,D27)</f>
        <v>4102840.2300000004</v>
      </c>
      <c r="E18" s="23">
        <f t="shared" si="2"/>
        <v>4106218.1500000004</v>
      </c>
      <c r="F18" s="23">
        <f t="shared" si="2"/>
        <v>4749138.83</v>
      </c>
      <c r="G18" s="23">
        <f t="shared" si="2"/>
        <v>3385671.7199999997</v>
      </c>
      <c r="H18" s="23">
        <f t="shared" si="2"/>
        <v>3715780.3200000003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20059649.25</v>
      </c>
    </row>
    <row r="19" spans="1:16" x14ac:dyDescent="0.3">
      <c r="A19" s="5" t="s">
        <v>8</v>
      </c>
      <c r="B19" s="24">
        <v>6878927</v>
      </c>
      <c r="C19" s="24">
        <v>0</v>
      </c>
      <c r="D19" s="24">
        <v>649179.27</v>
      </c>
      <c r="E19" s="24">
        <v>706121.6</v>
      </c>
      <c r="F19" s="24">
        <v>991778.62</v>
      </c>
      <c r="G19" s="24">
        <v>395086.68</v>
      </c>
      <c r="H19" s="24">
        <v>442665.88</v>
      </c>
      <c r="I19" s="24"/>
      <c r="J19" s="24"/>
      <c r="K19" s="24"/>
      <c r="L19" s="24"/>
      <c r="M19" s="24"/>
      <c r="N19" s="24"/>
      <c r="O19" s="24"/>
      <c r="P19" s="22">
        <f t="shared" si="1"/>
        <v>3184832.0500000003</v>
      </c>
    </row>
    <row r="20" spans="1:16" x14ac:dyDescent="0.3">
      <c r="A20" s="5" t="s">
        <v>9</v>
      </c>
      <c r="B20" s="24">
        <v>2561400</v>
      </c>
      <c r="C20" s="24">
        <v>963600</v>
      </c>
      <c r="D20" s="24">
        <v>177000</v>
      </c>
      <c r="E20" s="24">
        <v>215940</v>
      </c>
      <c r="F20" s="24">
        <v>196470</v>
      </c>
      <c r="G20" s="24">
        <v>196470</v>
      </c>
      <c r="H20" s="24">
        <v>196470</v>
      </c>
      <c r="I20" s="24"/>
      <c r="J20" s="24"/>
      <c r="K20" s="24"/>
      <c r="L20" s="24"/>
      <c r="M20" s="24"/>
      <c r="N20" s="24"/>
      <c r="O20" s="24"/>
      <c r="P20" s="22">
        <f t="shared" si="1"/>
        <v>982350</v>
      </c>
    </row>
    <row r="21" spans="1:16" x14ac:dyDescent="0.3">
      <c r="A21" s="5" t="s">
        <v>10</v>
      </c>
      <c r="B21" s="24">
        <v>2100000</v>
      </c>
      <c r="C21" s="24">
        <v>0</v>
      </c>
      <c r="D21" s="24">
        <v>0</v>
      </c>
      <c r="E21" s="24">
        <v>278791.43</v>
      </c>
      <c r="F21" s="24">
        <v>238766.63</v>
      </c>
      <c r="G21" s="24">
        <v>182276.94</v>
      </c>
      <c r="H21" s="24">
        <v>174918.14</v>
      </c>
      <c r="I21" s="24"/>
      <c r="J21" s="24"/>
      <c r="K21" s="24"/>
      <c r="L21" s="24"/>
      <c r="M21" s="24"/>
      <c r="N21" s="24"/>
      <c r="O21" s="24"/>
      <c r="P21" s="22">
        <f t="shared" si="1"/>
        <v>874753.14</v>
      </c>
    </row>
    <row r="22" spans="1:16" x14ac:dyDescent="0.3">
      <c r="A22" s="5" t="s">
        <v>11</v>
      </c>
      <c r="B22" s="24">
        <v>800000</v>
      </c>
      <c r="C22" s="24">
        <v>-380000</v>
      </c>
      <c r="D22" s="24">
        <v>0</v>
      </c>
      <c r="E22" s="24"/>
      <c r="F22" s="24"/>
      <c r="G22" s="24">
        <v>0</v>
      </c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19898321</v>
      </c>
      <c r="C23" s="24">
        <v>0</v>
      </c>
      <c r="D23" s="24">
        <v>926727.05</v>
      </c>
      <c r="E23" s="24">
        <v>1405006.33</v>
      </c>
      <c r="F23" s="24">
        <v>1846501.32</v>
      </c>
      <c r="G23" s="24">
        <v>1754849.84</v>
      </c>
      <c r="H23" s="24">
        <v>1586402.04</v>
      </c>
      <c r="I23" s="24"/>
      <c r="J23" s="24"/>
      <c r="K23" s="24"/>
      <c r="L23" s="24"/>
      <c r="M23" s="24"/>
      <c r="N23" s="24"/>
      <c r="O23" s="24"/>
      <c r="P23" s="22">
        <f t="shared" si="1"/>
        <v>7519486.5800000001</v>
      </c>
    </row>
    <row r="24" spans="1:16" x14ac:dyDescent="0.3">
      <c r="A24" s="5" t="s">
        <v>13</v>
      </c>
      <c r="B24" s="24">
        <v>3680636</v>
      </c>
      <c r="C24" s="24">
        <v>0</v>
      </c>
      <c r="D24" s="24">
        <v>2126913.91</v>
      </c>
      <c r="E24" s="24">
        <v>96704.53</v>
      </c>
      <c r="F24" s="24">
        <v>76222</v>
      </c>
      <c r="G24" s="24">
        <v>75932</v>
      </c>
      <c r="H24" s="24">
        <v>75932</v>
      </c>
      <c r="I24" s="24"/>
      <c r="J24" s="24"/>
      <c r="K24" s="24"/>
      <c r="L24" s="24"/>
      <c r="M24" s="24"/>
      <c r="N24" s="24"/>
      <c r="O24" s="24"/>
      <c r="P24" s="22">
        <f t="shared" si="1"/>
        <v>2451704.44</v>
      </c>
    </row>
    <row r="25" spans="1:16" x14ac:dyDescent="0.3">
      <c r="A25" s="5" t="s">
        <v>14</v>
      </c>
      <c r="B25" s="24">
        <v>3405000</v>
      </c>
      <c r="C25" s="24">
        <v>-68000</v>
      </c>
      <c r="D25" s="24">
        <v>0</v>
      </c>
      <c r="E25" s="24">
        <v>239422</v>
      </c>
      <c r="F25" s="24">
        <v>475068</v>
      </c>
      <c r="G25" s="24">
        <v>242844</v>
      </c>
      <c r="H25" s="24">
        <v>0</v>
      </c>
      <c r="I25" s="24"/>
      <c r="J25" s="24"/>
      <c r="K25" s="24"/>
      <c r="L25" s="24"/>
      <c r="M25" s="24"/>
      <c r="N25" s="24"/>
      <c r="O25" s="24"/>
      <c r="P25" s="22">
        <f t="shared" si="1"/>
        <v>957334</v>
      </c>
    </row>
    <row r="26" spans="1:16" x14ac:dyDescent="0.3">
      <c r="A26" s="5" t="s">
        <v>15</v>
      </c>
      <c r="B26" s="24">
        <v>8446276</v>
      </c>
      <c r="C26" s="24">
        <v>-515600</v>
      </c>
      <c r="D26" s="24">
        <v>223020</v>
      </c>
      <c r="E26" s="24">
        <v>792140</v>
      </c>
      <c r="F26" s="24">
        <v>470820</v>
      </c>
      <c r="G26" s="24">
        <v>166120</v>
      </c>
      <c r="H26" s="24">
        <v>867300</v>
      </c>
      <c r="I26" s="24"/>
      <c r="J26" s="24"/>
      <c r="K26" s="24"/>
      <c r="L26" s="24"/>
      <c r="M26" s="24"/>
      <c r="N26" s="24"/>
      <c r="O26" s="24"/>
      <c r="P26" s="22">
        <f t="shared" si="1"/>
        <v>2519400</v>
      </c>
    </row>
    <row r="27" spans="1:16" x14ac:dyDescent="0.3">
      <c r="A27" s="5" t="s">
        <v>16</v>
      </c>
      <c r="B27" s="24">
        <v>6100000</v>
      </c>
      <c r="C27" s="24">
        <v>0</v>
      </c>
      <c r="D27" s="24">
        <v>0</v>
      </c>
      <c r="E27" s="24">
        <v>372092.26</v>
      </c>
      <c r="F27" s="24">
        <v>453512.26</v>
      </c>
      <c r="G27" s="24">
        <v>372092.26</v>
      </c>
      <c r="H27" s="24">
        <v>372092.26</v>
      </c>
      <c r="I27" s="24"/>
      <c r="J27" s="24"/>
      <c r="K27" s="24"/>
      <c r="L27" s="24"/>
      <c r="M27" s="24"/>
      <c r="N27" s="24"/>
      <c r="O27" s="24"/>
      <c r="P27" s="22">
        <f t="shared" si="1"/>
        <v>1569789.04</v>
      </c>
    </row>
    <row r="28" spans="1:16" x14ac:dyDescent="0.3">
      <c r="A28" s="3" t="s">
        <v>17</v>
      </c>
      <c r="B28" s="23">
        <f>SUM(B29,B30,B31,B32,B33,B34,B35,B36,B37,)</f>
        <v>53172603</v>
      </c>
      <c r="C28" s="23">
        <f>SUM(C29,C30,C31,C32,C33,C34,C35,C36,C37,)</f>
        <v>39720854</v>
      </c>
      <c r="D28" s="23">
        <f t="shared" ref="D28:O28" si="3">SUM(D29,D30,D31,D32,D33,D34,D35,D36,D37,)</f>
        <v>1243700</v>
      </c>
      <c r="E28" s="23">
        <f t="shared" si="3"/>
        <v>11339568.309999999</v>
      </c>
      <c r="F28" s="23">
        <f t="shared" si="3"/>
        <v>17569447.729999997</v>
      </c>
      <c r="G28" s="23">
        <f t="shared" si="3"/>
        <v>10824587.280000001</v>
      </c>
      <c r="H28" s="23">
        <f t="shared" si="3"/>
        <v>3457713.1500000004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44435016.469999991</v>
      </c>
    </row>
    <row r="29" spans="1:16" x14ac:dyDescent="0.3">
      <c r="A29" s="5" t="s">
        <v>18</v>
      </c>
      <c r="B29" s="24">
        <v>4913722</v>
      </c>
      <c r="C29" s="24">
        <v>34217876</v>
      </c>
      <c r="D29" s="24">
        <v>0</v>
      </c>
      <c r="E29" s="24">
        <v>2451240.5699999998</v>
      </c>
      <c r="F29" s="24">
        <v>14644541.4</v>
      </c>
      <c r="G29" s="24">
        <v>5840695.5499999998</v>
      </c>
      <c r="H29" s="24"/>
      <c r="I29" s="24"/>
      <c r="J29" s="24"/>
      <c r="K29" s="24"/>
      <c r="L29" s="24"/>
      <c r="M29" s="24"/>
      <c r="N29" s="24"/>
      <c r="O29" s="24"/>
      <c r="P29" s="22">
        <f t="shared" si="1"/>
        <v>22936477.52</v>
      </c>
    </row>
    <row r="30" spans="1:16" x14ac:dyDescent="0.3">
      <c r="A30" s="5" t="s">
        <v>19</v>
      </c>
      <c r="B30" s="24"/>
      <c r="C30" s="24">
        <v>164288</v>
      </c>
      <c r="D30" s="24">
        <v>0</v>
      </c>
      <c r="E30" s="24">
        <v>3098.16</v>
      </c>
      <c r="F30" s="24">
        <v>0</v>
      </c>
      <c r="G30" s="24">
        <v>0</v>
      </c>
      <c r="H30" s="24"/>
      <c r="I30" s="24"/>
      <c r="J30" s="24"/>
      <c r="K30" s="24"/>
      <c r="L30" s="24"/>
      <c r="M30" s="24"/>
      <c r="N30" s="24"/>
      <c r="O30" s="24"/>
      <c r="P30" s="22">
        <f t="shared" si="1"/>
        <v>3098.16</v>
      </c>
    </row>
    <row r="31" spans="1:16" x14ac:dyDescent="0.3">
      <c r="A31" s="5" t="s">
        <v>20</v>
      </c>
      <c r="B31" s="24">
        <v>72015</v>
      </c>
      <c r="C31" s="24">
        <v>1225447</v>
      </c>
      <c r="D31" s="24">
        <v>0</v>
      </c>
      <c r="E31" s="24">
        <v>28328.5</v>
      </c>
      <c r="F31" s="24">
        <v>1250682</v>
      </c>
      <c r="G31" s="24">
        <v>0</v>
      </c>
      <c r="H31" s="24"/>
      <c r="I31" s="24"/>
      <c r="J31" s="24"/>
      <c r="K31" s="24"/>
      <c r="L31" s="24"/>
      <c r="M31" s="24"/>
      <c r="N31" s="24"/>
      <c r="O31" s="24"/>
      <c r="P31" s="22">
        <f t="shared" si="1"/>
        <v>1279010.5</v>
      </c>
    </row>
    <row r="32" spans="1:16" x14ac:dyDescent="0.3">
      <c r="A32" s="5" t="s">
        <v>21</v>
      </c>
      <c r="B32" s="24"/>
      <c r="C32" s="24">
        <v>0</v>
      </c>
      <c r="D32" s="24">
        <v>0</v>
      </c>
      <c r="E32" s="24"/>
      <c r="F32" s="24">
        <v>0</v>
      </c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1215814</v>
      </c>
      <c r="C33" s="24">
        <v>-413872</v>
      </c>
      <c r="D33" s="24">
        <v>0</v>
      </c>
      <c r="E33" s="24">
        <v>220800</v>
      </c>
      <c r="F33" s="24">
        <v>0</v>
      </c>
      <c r="G33" s="24">
        <v>0</v>
      </c>
      <c r="H33" s="24"/>
      <c r="I33" s="24"/>
      <c r="J33" s="24"/>
      <c r="K33" s="24"/>
      <c r="L33" s="24"/>
      <c r="M33" s="24"/>
      <c r="N33" s="24"/>
      <c r="O33" s="24"/>
      <c r="P33" s="22">
        <f t="shared" si="1"/>
        <v>220800</v>
      </c>
    </row>
    <row r="34" spans="1:16" x14ac:dyDescent="0.3">
      <c r="A34" s="5" t="s">
        <v>23</v>
      </c>
      <c r="B34" s="24">
        <v>11985395</v>
      </c>
      <c r="C34" s="24">
        <v>6200453</v>
      </c>
      <c r="D34" s="24">
        <v>0</v>
      </c>
      <c r="E34" s="24">
        <v>5359875.21</v>
      </c>
      <c r="F34" s="24">
        <v>0</v>
      </c>
      <c r="G34" s="24">
        <v>4640683</v>
      </c>
      <c r="H34" s="24">
        <v>12113.88</v>
      </c>
      <c r="I34" s="24"/>
      <c r="J34" s="24"/>
      <c r="K34" s="24"/>
      <c r="L34" s="24"/>
      <c r="M34" s="24"/>
      <c r="N34" s="24"/>
      <c r="O34" s="24"/>
      <c r="P34" s="22">
        <f t="shared" si="1"/>
        <v>10012672.090000002</v>
      </c>
    </row>
    <row r="35" spans="1:16" x14ac:dyDescent="0.3">
      <c r="A35" s="5" t="s">
        <v>24</v>
      </c>
      <c r="B35" s="24">
        <v>27409525</v>
      </c>
      <c r="C35" s="24">
        <v>-993714</v>
      </c>
      <c r="D35" s="24">
        <v>1243700</v>
      </c>
      <c r="E35" s="24">
        <v>3140487.78</v>
      </c>
      <c r="F35" s="24">
        <v>1251200</v>
      </c>
      <c r="G35" s="24">
        <v>332700</v>
      </c>
      <c r="H35" s="24">
        <v>2343703.4700000002</v>
      </c>
      <c r="I35" s="24"/>
      <c r="J35" s="24"/>
      <c r="K35" s="24"/>
      <c r="L35" s="24"/>
      <c r="M35" s="24"/>
      <c r="N35" s="24"/>
      <c r="O35" s="24"/>
      <c r="P35" s="22">
        <f t="shared" si="1"/>
        <v>8311791.25</v>
      </c>
    </row>
    <row r="36" spans="1:16" x14ac:dyDescent="0.3">
      <c r="A36" s="5" t="s">
        <v>25</v>
      </c>
      <c r="B36" s="24"/>
      <c r="C36" s="24">
        <v>0</v>
      </c>
      <c r="D36" s="24">
        <v>0</v>
      </c>
      <c r="E36" s="24"/>
      <c r="F36" s="24"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7576132</v>
      </c>
      <c r="C37" s="24">
        <v>-679624</v>
      </c>
      <c r="D37" s="24">
        <v>0</v>
      </c>
      <c r="E37" s="24">
        <v>135738.09</v>
      </c>
      <c r="F37" s="24">
        <v>423024.33</v>
      </c>
      <c r="G37" s="24">
        <v>10508.73</v>
      </c>
      <c r="H37" s="24">
        <v>1101895.8</v>
      </c>
      <c r="I37" s="24"/>
      <c r="J37" s="24"/>
      <c r="K37" s="24"/>
      <c r="L37" s="24"/>
      <c r="M37" s="24"/>
      <c r="N37" s="24"/>
      <c r="O37" s="24"/>
      <c r="P37" s="22">
        <f t="shared" si="1"/>
        <v>1671166.9500000002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3479146</v>
      </c>
      <c r="D54" s="23">
        <f t="shared" si="6"/>
        <v>0</v>
      </c>
      <c r="E54" s="23">
        <f t="shared" si="6"/>
        <v>0</v>
      </c>
      <c r="F54" s="23">
        <f t="shared" si="6"/>
        <v>889976.93</v>
      </c>
      <c r="G54" s="23">
        <f t="shared" si="6"/>
        <v>889976.93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1779953.86</v>
      </c>
    </row>
    <row r="55" spans="1:16" x14ac:dyDescent="0.3">
      <c r="A55" s="5" t="s">
        <v>44</v>
      </c>
      <c r="B55" s="24"/>
      <c r="C55" s="24">
        <v>1516020</v>
      </c>
      <c r="D55" s="24"/>
      <c r="E55" s="24"/>
      <c r="F55" s="24">
        <v>806926.93</v>
      </c>
      <c r="G55" s="24">
        <v>806926.93</v>
      </c>
      <c r="H55" s="24"/>
      <c r="I55" s="24"/>
      <c r="J55" s="24"/>
      <c r="K55" s="24"/>
      <c r="L55" s="24"/>
      <c r="M55" s="24"/>
      <c r="N55" s="24"/>
      <c r="O55" s="24"/>
      <c r="P55" s="22">
        <f t="shared" si="1"/>
        <v>1613853.86</v>
      </c>
    </row>
    <row r="56" spans="1:16" x14ac:dyDescent="0.3">
      <c r="A56" s="5" t="s">
        <v>45</v>
      </c>
      <c r="B56" s="24"/>
      <c r="C56" s="24">
        <v>4200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1868376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>
        <v>7500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>
        <v>0</v>
      </c>
      <c r="D61" s="24"/>
      <c r="E61" s="24"/>
      <c r="F61" s="24"/>
      <c r="G61" s="24">
        <v>83050</v>
      </c>
      <c r="H61" s="24"/>
      <c r="I61" s="24"/>
      <c r="J61" s="24"/>
      <c r="K61" s="24"/>
      <c r="L61" s="24"/>
      <c r="M61" s="24"/>
      <c r="N61" s="24"/>
      <c r="O61" s="24"/>
      <c r="P61" s="22">
        <f t="shared" si="1"/>
        <v>83050</v>
      </c>
    </row>
    <row r="62" spans="1:16" x14ac:dyDescent="0.3">
      <c r="A62" s="5" t="s">
        <v>51</v>
      </c>
      <c r="B62" s="24"/>
      <c r="C62" s="24">
        <v>83050</v>
      </c>
      <c r="D62" s="24"/>
      <c r="E62" s="24"/>
      <c r="F62" s="24">
        <v>83050</v>
      </c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83050</v>
      </c>
    </row>
    <row r="63" spans="1:16" x14ac:dyDescent="0.3">
      <c r="A63" s="5" t="s">
        <v>52</v>
      </c>
      <c r="B63" s="24"/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404088825</v>
      </c>
      <c r="C85" s="29">
        <f t="shared" ref="C85:P85" si="11">SUM(C12,C18,C28,C38,C47,C54,C64,C69,C72,C76,)</f>
        <v>29200000</v>
      </c>
      <c r="D85" s="29">
        <f t="shared" si="11"/>
        <v>25590666.529999997</v>
      </c>
      <c r="E85" s="29">
        <f t="shared" si="11"/>
        <v>35569740.969999999</v>
      </c>
      <c r="F85" s="29">
        <f t="shared" si="11"/>
        <v>42928128.869999997</v>
      </c>
      <c r="G85" s="29">
        <f t="shared" si="11"/>
        <v>35851270.560000002</v>
      </c>
      <c r="H85" s="29">
        <f t="shared" si="11"/>
        <v>42164072.93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182103879.86000001</v>
      </c>
    </row>
    <row r="86" spans="1:16" x14ac:dyDescent="0.3">
      <c r="A86" s="5" t="s">
        <v>103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2" spans="1:16" x14ac:dyDescent="0.3">
      <c r="A92" t="s">
        <v>105</v>
      </c>
    </row>
    <row r="93" spans="1:16" x14ac:dyDescent="0.3">
      <c r="A93" t="s">
        <v>104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6" zoomScale="70" zoomScaleNormal="70" workbookViewId="0">
      <selection activeCell="E27" sqref="E2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20244126.299999997</v>
      </c>
      <c r="E11" s="23">
        <f>'P2 Presupuesto Aprobado-Ejec '!E12</f>
        <v>20123954.509999998</v>
      </c>
      <c r="F11" s="23">
        <f>'P2 Presupuesto Aprobado-Ejec '!F12</f>
        <v>19719565.379999999</v>
      </c>
      <c r="G11" s="23">
        <f>'P2 Presupuesto Aprobado-Ejec '!G12</f>
        <v>20751034.630000003</v>
      </c>
      <c r="H11" s="23">
        <f>'P2 Presupuesto Aprobado-Ejec '!H12</f>
        <v>34990579.460000001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115829260.28</v>
      </c>
    </row>
    <row r="12" spans="3:17" x14ac:dyDescent="0.3">
      <c r="C12" s="5" t="s">
        <v>2</v>
      </c>
      <c r="D12" s="24">
        <f>'P2 Presupuesto Aprobado-Ejec '!D13</f>
        <v>17111280.489999998</v>
      </c>
      <c r="E12" s="24">
        <f>'P2 Presupuesto Aprobado-Ejec '!E13</f>
        <v>17062993.859999999</v>
      </c>
      <c r="F12" s="24">
        <f>'P2 Presupuesto Aprobado-Ejec '!F13</f>
        <v>16654081.16</v>
      </c>
      <c r="G12" s="24">
        <f>'P2 Presupuesto Aprobado-Ejec '!G13</f>
        <v>17685940.640000001</v>
      </c>
      <c r="H12" s="24">
        <f>'P2 Presupuesto Aprobado-Ejec '!H13</f>
        <v>17145527.629999999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85659823.779999986</v>
      </c>
    </row>
    <row r="13" spans="3:17" x14ac:dyDescent="0.3">
      <c r="C13" s="5" t="s">
        <v>3</v>
      </c>
      <c r="D13" s="24">
        <f>'P2 Presupuesto Aprobado-Ejec '!D14</f>
        <v>725000</v>
      </c>
      <c r="E13" s="24">
        <f>'P2 Presupuesto Aprobado-Ejec '!E14</f>
        <v>675333.33</v>
      </c>
      <c r="F13" s="24">
        <f>'P2 Presupuesto Aprobado-Ejec '!F14</f>
        <v>685000</v>
      </c>
      <c r="G13" s="24">
        <f>'P2 Presupuesto Aprobado-Ejec '!G14</f>
        <v>685000</v>
      </c>
      <c r="H13" s="24">
        <f>'P2 Presupuesto Aprobado-Ejec '!H14</f>
        <v>15463873.539999999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18234206.869999997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2407845.81</v>
      </c>
      <c r="E16" s="24">
        <f>'P2 Presupuesto Aprobado-Ejec '!E17</f>
        <v>2385627.3199999998</v>
      </c>
      <c r="F16" s="24">
        <f>'P2 Presupuesto Aprobado-Ejec '!F17</f>
        <v>2380484.2200000002</v>
      </c>
      <c r="G16" s="24">
        <f>'P2 Presupuesto Aprobado-Ejec '!G17</f>
        <v>2380093.9900000002</v>
      </c>
      <c r="H16" s="24">
        <f>'P2 Presupuesto Aprobado-Ejec '!H17</f>
        <v>2381178.29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11935229.629999999</v>
      </c>
    </row>
    <row r="17" spans="3:16" x14ac:dyDescent="0.3">
      <c r="C17" s="3" t="s">
        <v>7</v>
      </c>
      <c r="D17" s="23">
        <f>'P2 Presupuesto Aprobado-Ejec '!D18</f>
        <v>4102840.2300000004</v>
      </c>
      <c r="E17" s="23">
        <f>'P2 Presupuesto Aprobado-Ejec '!E18</f>
        <v>4106218.1500000004</v>
      </c>
      <c r="F17" s="23">
        <f>'P2 Presupuesto Aprobado-Ejec '!F18</f>
        <v>4749138.83</v>
      </c>
      <c r="G17" s="23">
        <f>'P2 Presupuesto Aprobado-Ejec '!G18</f>
        <v>3385671.7199999997</v>
      </c>
      <c r="H17" s="23">
        <f>'P2 Presupuesto Aprobado-Ejec '!H18</f>
        <v>3715780.3200000003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20059649.25</v>
      </c>
    </row>
    <row r="18" spans="3:16" x14ac:dyDescent="0.3">
      <c r="C18" s="5" t="s">
        <v>8</v>
      </c>
      <c r="D18" s="24">
        <f>'P2 Presupuesto Aprobado-Ejec '!D19</f>
        <v>649179.27</v>
      </c>
      <c r="E18" s="24">
        <f>'P2 Presupuesto Aprobado-Ejec '!E19</f>
        <v>706121.6</v>
      </c>
      <c r="F18" s="24">
        <f>'P2 Presupuesto Aprobado-Ejec '!F19</f>
        <v>991778.62</v>
      </c>
      <c r="G18" s="24">
        <f>'P2 Presupuesto Aprobado-Ejec '!G19</f>
        <v>395086.68</v>
      </c>
      <c r="H18" s="24">
        <f>'P2 Presupuesto Aprobado-Ejec '!H19</f>
        <v>442665.88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3184832.0500000003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215940</v>
      </c>
      <c r="F19" s="24">
        <f>'P2 Presupuesto Aprobado-Ejec '!F20</f>
        <v>196470</v>
      </c>
      <c r="G19" s="24">
        <f>'P2 Presupuesto Aprobado-Ejec '!G20</f>
        <v>196470</v>
      </c>
      <c r="H19" s="24">
        <f>'P2 Presupuesto Aprobado-Ejec '!H20</f>
        <v>196470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982350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278791.43</v>
      </c>
      <c r="F20" s="24">
        <f>'P2 Presupuesto Aprobado-Ejec '!F21</f>
        <v>238766.63</v>
      </c>
      <c r="G20" s="24">
        <f>'P2 Presupuesto Aprobado-Ejec '!G21</f>
        <v>182276.94</v>
      </c>
      <c r="H20" s="24">
        <f>'P2 Presupuesto Aprobado-Ejec '!H21</f>
        <v>174918.14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874753.14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926727.05</v>
      </c>
      <c r="E22" s="24">
        <f>'P2 Presupuesto Aprobado-Ejec '!E23</f>
        <v>1405006.33</v>
      </c>
      <c r="F22" s="24">
        <f>'P2 Presupuesto Aprobado-Ejec '!F23</f>
        <v>1846501.32</v>
      </c>
      <c r="G22" s="24">
        <f>'P2 Presupuesto Aprobado-Ejec '!G23</f>
        <v>1754849.84</v>
      </c>
      <c r="H22" s="24">
        <f>'P2 Presupuesto Aprobado-Ejec '!H23</f>
        <v>1586402.04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7519486.5800000001</v>
      </c>
    </row>
    <row r="23" spans="3:16" x14ac:dyDescent="0.3">
      <c r="C23" s="5" t="s">
        <v>13</v>
      </c>
      <c r="D23" s="24">
        <f>'P2 Presupuesto Aprobado-Ejec '!D24</f>
        <v>2126913.91</v>
      </c>
      <c r="E23" s="24">
        <f>'P2 Presupuesto Aprobado-Ejec '!E24</f>
        <v>96704.53</v>
      </c>
      <c r="F23" s="24">
        <f>'P2 Presupuesto Aprobado-Ejec '!F24</f>
        <v>76222</v>
      </c>
      <c r="G23" s="24">
        <f>'P2 Presupuesto Aprobado-Ejec '!G24</f>
        <v>75932</v>
      </c>
      <c r="H23" s="24">
        <f>'P2 Presupuesto Aprobado-Ejec '!H24</f>
        <v>75932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2451704.44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239422</v>
      </c>
      <c r="F24" s="24">
        <f>'P2 Presupuesto Aprobado-Ejec '!F25</f>
        <v>475068</v>
      </c>
      <c r="G24" s="24">
        <f>'P2 Presupuesto Aprobado-Ejec '!G25</f>
        <v>242844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957334</v>
      </c>
    </row>
    <row r="25" spans="3:16" x14ac:dyDescent="0.3">
      <c r="C25" s="5" t="s">
        <v>15</v>
      </c>
      <c r="D25" s="24">
        <f>'P2 Presupuesto Aprobado-Ejec '!D26</f>
        <v>223020</v>
      </c>
      <c r="E25" s="24">
        <f>'P2 Presupuesto Aprobado-Ejec '!E26</f>
        <v>792140</v>
      </c>
      <c r="F25" s="24">
        <f>'P2 Presupuesto Aprobado-Ejec '!F26</f>
        <v>470820</v>
      </c>
      <c r="G25" s="24">
        <f>'P2 Presupuesto Aprobado-Ejec '!G26</f>
        <v>166120</v>
      </c>
      <c r="H25" s="24">
        <f>'P2 Presupuesto Aprobado-Ejec '!H26</f>
        <v>867300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2519400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372092.26</v>
      </c>
      <c r="F26" s="24">
        <f>'P2 Presupuesto Aprobado-Ejec '!F27</f>
        <v>453512.26</v>
      </c>
      <c r="G26" s="24">
        <f>'P2 Presupuesto Aprobado-Ejec '!G27</f>
        <v>372092.26</v>
      </c>
      <c r="H26" s="24">
        <f>'P2 Presupuesto Aprobado-Ejec '!H27</f>
        <v>372092.26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1569789.04</v>
      </c>
    </row>
    <row r="27" spans="3:16" x14ac:dyDescent="0.3">
      <c r="C27" s="3" t="s">
        <v>17</v>
      </c>
      <c r="D27" s="23">
        <f>'P2 Presupuesto Aprobado-Ejec '!D28</f>
        <v>1243700</v>
      </c>
      <c r="E27" s="23">
        <f>'P2 Presupuesto Aprobado-Ejec '!E28</f>
        <v>11339568.309999999</v>
      </c>
      <c r="F27" s="23">
        <f>'P2 Presupuesto Aprobado-Ejec '!F28</f>
        <v>17569447.729999997</v>
      </c>
      <c r="G27" s="23">
        <f>'P2 Presupuesto Aprobado-Ejec '!G28</f>
        <v>10824587.280000001</v>
      </c>
      <c r="H27" s="23">
        <f>'P2 Presupuesto Aprobado-Ejec '!H28</f>
        <v>3457713.1500000004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44435016.469999991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2451240.5699999998</v>
      </c>
      <c r="F28" s="24">
        <f>'P2 Presupuesto Aprobado-Ejec '!F29</f>
        <v>14644541.4</v>
      </c>
      <c r="G28" s="24">
        <f>'P2 Presupuesto Aprobado-Ejec '!G29</f>
        <v>5840695.5499999998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22936477.52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3098.16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3098.16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28328.5</v>
      </c>
      <c r="F30" s="24">
        <f>'P2 Presupuesto Aprobado-Ejec '!F31</f>
        <v>1250682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1279010.5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220800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220800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5359875.21</v>
      </c>
      <c r="F33" s="24">
        <f>'P2 Presupuesto Aprobado-Ejec '!F34</f>
        <v>0</v>
      </c>
      <c r="G33" s="24">
        <f>'P2 Presupuesto Aprobado-Ejec '!G34</f>
        <v>4640683</v>
      </c>
      <c r="H33" s="24">
        <f>'P2 Presupuesto Aprobado-Ejec '!H34</f>
        <v>12113.88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10012672.090000002</v>
      </c>
    </row>
    <row r="34" spans="3:16" x14ac:dyDescent="0.3">
      <c r="C34" s="5" t="s">
        <v>24</v>
      </c>
      <c r="D34" s="24">
        <f>'P2 Presupuesto Aprobado-Ejec '!D35</f>
        <v>1243700</v>
      </c>
      <c r="E34" s="24">
        <f>'P2 Presupuesto Aprobado-Ejec '!E35</f>
        <v>3140487.78</v>
      </c>
      <c r="F34" s="24">
        <f>'P2 Presupuesto Aprobado-Ejec '!F35</f>
        <v>1251200</v>
      </c>
      <c r="G34" s="24">
        <f>'P2 Presupuesto Aprobado-Ejec '!G35</f>
        <v>332700</v>
      </c>
      <c r="H34" s="24">
        <f>'P2 Presupuesto Aprobado-Ejec '!H35</f>
        <v>2343703.4700000002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8311791.25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135738.09</v>
      </c>
      <c r="F36" s="24">
        <f>'P2 Presupuesto Aprobado-Ejec '!F37</f>
        <v>423024.33</v>
      </c>
      <c r="G36" s="24">
        <f>'P2 Presupuesto Aprobado-Ejec '!G37</f>
        <v>10508.73</v>
      </c>
      <c r="H36" s="24">
        <f>'P2 Presupuesto Aprobado-Ejec '!H37</f>
        <v>1101895.8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1671166.9500000002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889976.93</v>
      </c>
      <c r="G53" s="23">
        <f>'P2 Presupuesto Aprobado-Ejec '!G54</f>
        <v>889976.93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1779953.86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806926.93</v>
      </c>
      <c r="G54" s="24">
        <f>'P2 Presupuesto Aprobado-Ejec '!G55</f>
        <v>806926.93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1613853.86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83050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83050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83050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83050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25590666.529999997</v>
      </c>
      <c r="E84" s="29">
        <f t="shared" ref="E84:P84" si="2">SUM(E11,E17,E27,E37,E46,E53,E63,E71,)</f>
        <v>35569740.969999999</v>
      </c>
      <c r="F84" s="29">
        <f t="shared" si="2"/>
        <v>42928128.869999997</v>
      </c>
      <c r="G84" s="29">
        <f t="shared" si="2"/>
        <v>35851270.560000002</v>
      </c>
      <c r="H84" s="29">
        <f t="shared" si="2"/>
        <v>42164072.93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182103879.86000001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2026-01-13T15:28:32Z</cp:lastPrinted>
  <dcterms:created xsi:type="dcterms:W3CDTF">2021-07-29T18:58:50Z</dcterms:created>
  <dcterms:modified xsi:type="dcterms:W3CDTF">2026-06-08T17:34:44Z</dcterms:modified>
</cp:coreProperties>
</file>