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2" i="1" l="1"/>
  <c r="I112" i="1"/>
  <c r="H112" i="1"/>
  <c r="G112" i="1"/>
  <c r="F112" i="1"/>
  <c r="J101" i="1"/>
  <c r="J100" i="1"/>
  <c r="J99" i="1"/>
  <c r="J98" i="1"/>
  <c r="J97" i="1"/>
  <c r="J96" i="1"/>
  <c r="J95" i="1"/>
  <c r="J94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4" i="1"/>
  <c r="J73" i="1"/>
  <c r="J72" i="1"/>
  <c r="J63" i="1" s="1"/>
  <c r="J71" i="1"/>
  <c r="J70" i="1"/>
  <c r="J69" i="1"/>
  <c r="J68" i="1"/>
  <c r="J67" i="1"/>
  <c r="J66" i="1"/>
  <c r="J65" i="1"/>
  <c r="J64" i="1"/>
  <c r="I63" i="1"/>
  <c r="H63" i="1"/>
  <c r="J62" i="1"/>
  <c r="J61" i="1"/>
  <c r="J60" i="1"/>
  <c r="J59" i="1"/>
  <c r="J58" i="1"/>
  <c r="J57" i="1"/>
  <c r="J56" i="1"/>
  <c r="J55" i="1"/>
  <c r="J54" i="1"/>
  <c r="J53" i="1"/>
  <c r="J52" i="1"/>
  <c r="J51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H36" i="1"/>
  <c r="J36" i="1" s="1"/>
  <c r="J35" i="1"/>
  <c r="J34" i="1"/>
  <c r="F33" i="1"/>
  <c r="F26" i="1" s="1"/>
  <c r="J32" i="1"/>
  <c r="J31" i="1"/>
  <c r="J30" i="1"/>
  <c r="J29" i="1"/>
  <c r="J28" i="1"/>
  <c r="J27" i="1"/>
  <c r="I26" i="1"/>
  <c r="I93" i="1" s="1"/>
  <c r="H26" i="1"/>
  <c r="H93" i="1" s="1"/>
  <c r="G26" i="1"/>
  <c r="G93" i="1" s="1"/>
  <c r="J25" i="1"/>
  <c r="J24" i="1"/>
  <c r="F23" i="1"/>
  <c r="J23" i="1" s="1"/>
  <c r="J22" i="1"/>
  <c r="J21" i="1"/>
  <c r="J20" i="1"/>
  <c r="J19" i="1"/>
  <c r="F18" i="1"/>
  <c r="J18" i="1" s="1"/>
  <c r="J17" i="1"/>
  <c r="J16" i="1"/>
  <c r="J15" i="1"/>
  <c r="J14" i="1"/>
  <c r="I13" i="1"/>
  <c r="H13" i="1"/>
  <c r="G13" i="1"/>
  <c r="J12" i="1"/>
  <c r="J11" i="1"/>
  <c r="J10" i="1"/>
  <c r="J9" i="1"/>
  <c r="J8" i="1"/>
  <c r="J7" i="1"/>
  <c r="I7" i="1"/>
  <c r="H7" i="1"/>
  <c r="G7" i="1"/>
  <c r="F7" i="1"/>
  <c r="J13" i="1" l="1"/>
  <c r="G115" i="1"/>
  <c r="H115" i="1"/>
  <c r="I115" i="1"/>
  <c r="J33" i="1"/>
  <c r="J26" i="1" s="1"/>
  <c r="J93" i="1" s="1"/>
  <c r="J115" i="1" s="1"/>
  <c r="F13" i="1"/>
  <c r="F93" i="1" s="1"/>
  <c r="F115" i="1" s="1"/>
</calcChain>
</file>

<file path=xl/sharedStrings.xml><?xml version="1.0" encoding="utf-8"?>
<sst xmlns="http://schemas.openxmlformats.org/spreadsheetml/2006/main" count="134" uniqueCount="128">
  <si>
    <t>DIRECCION GENERAL DE EMBELLECIMIENTO</t>
  </si>
  <si>
    <t>EJECUCION DE GASTOS Y APLICACIONES FINANCIERAS/2026</t>
  </si>
  <si>
    <t>2-</t>
  </si>
  <si>
    <t xml:space="preserve">GASTOS </t>
  </si>
  <si>
    <t>ENERO</t>
  </si>
  <si>
    <t>FEBRERO</t>
  </si>
  <si>
    <t>MARZO</t>
  </si>
  <si>
    <t>ABRIL</t>
  </si>
  <si>
    <t>TOTAL</t>
  </si>
  <si>
    <t>2.1-</t>
  </si>
  <si>
    <t>REMUNERACIONES Y CONTRIBUCIONES</t>
  </si>
  <si>
    <t>2.1.1 - REMUNERACIONES</t>
  </si>
  <si>
    <t>2.1.2 - SOBRESUELDOS</t>
  </si>
  <si>
    <t>2.1.3 - DIETAS Y GASTOS DE
REPRESENTACIÓN</t>
  </si>
  <si>
    <t>2.1.4 - GRATIFICACIONES Y
BONIFICACIONES</t>
  </si>
  <si>
    <t>2.1.5 - CONTRIBUCIONES A LA SEGURIDAD
SOCIAL</t>
  </si>
  <si>
    <t>2.2-</t>
  </si>
  <si>
    <t>CONTRATACIÓN DE SERVICIOS</t>
  </si>
  <si>
    <t>2.2.1 - SERVICIOS BÁSICOS</t>
  </si>
  <si>
    <t>2.2.2 - PUBLICIDAD, IMPRESIÓN Y ENCUADERNACION</t>
  </si>
  <si>
    <t>2.2.3 - VIÁTICOS</t>
  </si>
  <si>
    <t>2.2.4 - TRANSPORTE Y ALMACENAJE</t>
  </si>
  <si>
    <t>2.2.5 - ALQUILERES Y RENTAS</t>
  </si>
  <si>
    <t>2.2.6 - SEGUROS</t>
  </si>
  <si>
    <t xml:space="preserve">2.2.6.3- SERVICIO DE ALIMENTACION </t>
  </si>
  <si>
    <t xml:space="preserve">2.2.7 - SERVICIOS DE CONSERVACIÓN, REPARACIONES </t>
  </si>
  <si>
    <t xml:space="preserve"> MENORES E INSTALACIONES TEMPORALES</t>
  </si>
  <si>
    <t xml:space="preserve">2.2.8 - OTROS SERVICIOS NO INCLUIDOS EN CONCEPTOS </t>
  </si>
  <si>
    <t>ANTERIORES</t>
  </si>
  <si>
    <t>2.2.9 - OTRAS CONTRATACIONES DE
SERVICIOS</t>
  </si>
  <si>
    <t xml:space="preserve">2.3 - </t>
  </si>
  <si>
    <t>MATERIALES Y SUMINISTROS</t>
  </si>
  <si>
    <t>2.3.1 - ALIMENTOS Y PRODUCTOS
AGROFORESTALES</t>
  </si>
  <si>
    <t>2.3.2 - TEXTILES Y VESTUARIOS</t>
  </si>
  <si>
    <t>2.3.3 - PRODUCTOS DE PAPEL, CARTÓN E
IMPRESOS</t>
  </si>
  <si>
    <t>2.3.4 - PRODUCTOS FARMACÉUTICOS</t>
  </si>
  <si>
    <t>2.3.5 - PRODUCTOS DE CUERO, CAUCHO Y
PLÁSTICO</t>
  </si>
  <si>
    <t>2.3.6 - PRODUCTOS DE MINERALES,
METÁLICOS Y NO METÁLICOS</t>
  </si>
  <si>
    <t>2.3.7 - COMBUSTIBLES, LUBRICANTES, PROD. QUÍM. CONEXOS</t>
  </si>
  <si>
    <t xml:space="preserve">2.3.8 - GASTOS QUE SE ASIGNARÁN DURANTE EL </t>
  </si>
  <si>
    <t>EJERCICIO (ART. 32 Y 33 LEY 423-06)</t>
  </si>
  <si>
    <t>2.3.9 - PRODUCTOS Y ÚTILES VARIOS</t>
  </si>
  <si>
    <t xml:space="preserve">2.4 - </t>
  </si>
  <si>
    <t>TRANSFERENCIAS CORRIENTES</t>
  </si>
  <si>
    <t>2.4.1 - TRANSFERENCIAS CORRIENTES AL SECTOR PRIVADO</t>
  </si>
  <si>
    <t xml:space="preserve">2.4.2 - TRANSFERENCIAS CORRIENTES AL GOBIERNO GENERAL </t>
  </si>
  <si>
    <t>NACIONAL</t>
  </si>
  <si>
    <t xml:space="preserve">2.4.3 - TRANSFERENCIAS CORRIENTES A GOBIERNOS GENERALES </t>
  </si>
  <si>
    <t>LOCALES</t>
  </si>
  <si>
    <t>2.4.4 - TRANSFERENCIAS CORRIENTES A EMPRESAS PÚBLICAS NO</t>
  </si>
  <si>
    <t>FINANCIERAS</t>
  </si>
  <si>
    <t xml:space="preserve">2.4.5 - TRANSFERENCIAS CORRIENTES A INSTITUCIONES PÚBLICAS </t>
  </si>
  <si>
    <t>2.4.7- TRANSFERENCIAS CORRIENTE AL SECTOR EXTERNO</t>
  </si>
  <si>
    <t>2.4.9- TRANSPARENCIA CORRIENTE A OTRAS INSTITUCIONES</t>
  </si>
  <si>
    <t>PUBLICAS</t>
  </si>
  <si>
    <t>2.5-</t>
  </si>
  <si>
    <t>TRANSFERENCIAS DE CAPITAL</t>
  </si>
  <si>
    <t>2.5.1- TRANSFERENCIAS DE CAPITAL AL SECTOR PRIVADO</t>
  </si>
  <si>
    <t>2.5.2- TRANSFERENCIAS DE CAPITAL  AL GOBIERNO GENERAL</t>
  </si>
  <si>
    <t xml:space="preserve">2.5.3- TRANSFERENCIAS DE CAPITAL A GOBIERNO GENERALES </t>
  </si>
  <si>
    <t xml:space="preserve">2.5.4- TRANSFERENCIAS DE CAPITAL A EMPRESAS PUBLICAS NO </t>
  </si>
  <si>
    <t>2.5.5- TRANSFERENCIAS DE CAPITAL A INSTITUCIONES PUBLICAS</t>
  </si>
  <si>
    <t>2.5.6- TRANSFERENCIAS DE CAPITAL AL SECTOR EXTERNO</t>
  </si>
  <si>
    <t xml:space="preserve">2.5.9- TRANSFERENCIAS DE CAPITAL A OTRAS INSTITUCIONES </t>
  </si>
  <si>
    <t>2.6-</t>
  </si>
  <si>
    <t>BIENES MUEBLES, INMUEBLES E INTANGIBLES</t>
  </si>
  <si>
    <t>2.6.1- MOBILIARIO Y EQUIPO</t>
  </si>
  <si>
    <t>2.6.2- MOBILIARIO Y EQUIPO EDUCACIONAL Y RECREATIVO</t>
  </si>
  <si>
    <t>2.6.3- EQUIPO E INSTRUMENTAL, CIENTIFICO Y LABORATORIO</t>
  </si>
  <si>
    <t>2.6.4- VEHICULOS Y EQUIPO DE TRASNPORTE, TRACCION</t>
  </si>
  <si>
    <t>Y ELEVACION</t>
  </si>
  <si>
    <t>2.6.5- MAQUINARIA, OTROS EQUIPOS Y HERRAMIENTAS</t>
  </si>
  <si>
    <t xml:space="preserve">2.6.6- EQUIPOS DE DEFENSA Y SEGURIDAD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</si>
  <si>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2.6.7- ACTIVOS BIOLOGICOS CULTIVABLES</t>
  </si>
  <si>
    <t xml:space="preserve">2.6.8- BIENES INTANGIBLES </t>
  </si>
  <si>
    <t>2.6.9- EDIFICIOS, ESTRUCTURAS, TIERRAS, TERRENOS Y OBJETOS</t>
  </si>
  <si>
    <t>DE VALOR</t>
  </si>
  <si>
    <t>2.7-</t>
  </si>
  <si>
    <t>OBRAS</t>
  </si>
  <si>
    <t>2.7.1- OBRAS EN EDIFICACIONES</t>
  </si>
  <si>
    <t>2.7.2- INFRAESTRUCCTURA</t>
  </si>
  <si>
    <t>2.7.3- CONSTRUCCION EN BIENES CONCESIONADOS</t>
  </si>
  <si>
    <t>2.7.4- GASTOS QUE SE ASIGNARAN DURANTE EL EJERCICIO PARA</t>
  </si>
  <si>
    <t>INVERSION (ART.32 Y 33 LEY 423-06)</t>
  </si>
  <si>
    <t>2.8-</t>
  </si>
  <si>
    <t>ADQUISICION DE ACTIVOS FINANCIEROS CON FINES</t>
  </si>
  <si>
    <t>DE POLITICA</t>
  </si>
  <si>
    <t>2.8.1- CONCESION DE PRESTAMOS</t>
  </si>
  <si>
    <t>2.8.2- ADQUICISION DE TITULOS VALORES REPRESENTATIVOS</t>
  </si>
  <si>
    <t xml:space="preserve">DE DEUDAS </t>
  </si>
  <si>
    <t>2.9-</t>
  </si>
  <si>
    <t>GASTOS FINANCIEROS</t>
  </si>
  <si>
    <t>2.9.1- INTERESES DE LA DEUDA PUBLICA INTERNA</t>
  </si>
  <si>
    <t>2.9.2- INTERESES DE LA DEUDA PUBLICA EXTERNA</t>
  </si>
  <si>
    <t>2.9.3- INTERES DE LA DEUDA COMERCIAL</t>
  </si>
  <si>
    <t xml:space="preserve">2.9.4- COMICIONES Y OTROS GASTOS BANCARIOS DE </t>
  </si>
  <si>
    <t>LA DEUDA PUBLICA</t>
  </si>
  <si>
    <t>TOTAL GASTOS</t>
  </si>
  <si>
    <t>MAS: LIB-353-1 NULO CUENTA 2.3.1.3.01</t>
  </si>
  <si>
    <t>MENOS: LIB- NULO 136-1 CUENTA 2.3.7.1.01</t>
  </si>
  <si>
    <t>MENOS: LIB-328-1 NULO CUENTA 2.2.1.7.01</t>
  </si>
  <si>
    <t>MAS: LIB-514-1 NULO CUENTA 2.2.1.7.01</t>
  </si>
  <si>
    <t>MENOS: REINTEGRO POR SUBSIDIO POR MATERNIDAD</t>
  </si>
  <si>
    <t>MAS: LIB-648-1 NULO CUENTA 2.2.2.1.6.01</t>
  </si>
  <si>
    <t>MAS: LIB-649-1 NULO CUENTA 2.2.2.1.6.01</t>
  </si>
  <si>
    <t>MAS: LIB-555-1 NULO CUENTA 2.2.5.4.01</t>
  </si>
  <si>
    <t>4-</t>
  </si>
  <si>
    <t xml:space="preserve">APLICACIONES FINANCIERAS </t>
  </si>
  <si>
    <t>4.1-</t>
  </si>
  <si>
    <t>INCREMENTO DE ACTIVOS FINANCIEROS</t>
  </si>
  <si>
    <t>4.1.1- INCREMENTOS DE ACTIVOS FINANCIEROS CORRIENTES</t>
  </si>
  <si>
    <t xml:space="preserve">  </t>
  </si>
  <si>
    <t>4.1.2- INCREMENTO DE ACTIVOS FINANCEIROS NO CORRIENTES</t>
  </si>
  <si>
    <t>4.2-</t>
  </si>
  <si>
    <t>DISMINUCION DE PASIVOS</t>
  </si>
  <si>
    <t>4.2.1- DISMUNUCION DE PASIVOS CORRIENTES</t>
  </si>
  <si>
    <t xml:space="preserve">4.2.2- DISMINUCION DE PASIVOS NO CORRIENTES </t>
  </si>
  <si>
    <t>4.3-</t>
  </si>
  <si>
    <t>DISMINUCION DE FONDOS DE TERCEROS</t>
  </si>
  <si>
    <t xml:space="preserve">4.3.5- DISMINUCION DE DEPOSITOS FONDOS </t>
  </si>
  <si>
    <t>DE TERCEROS</t>
  </si>
  <si>
    <t>TOTAL APLICACIONES FINANCIERAS</t>
  </si>
  <si>
    <t>TOTAL GASTOS Y APLICACIONES FINANCIERAS</t>
  </si>
  <si>
    <t xml:space="preserve">          </t>
  </si>
  <si>
    <t>LIC. YOMERY DOMINGUEZ LAHOZ</t>
  </si>
  <si>
    <t xml:space="preserve">LIC. BRANLIS ROBERTO QUEZADA LEBRON  </t>
  </si>
  <si>
    <t>Enc. De Contabilidad</t>
  </si>
  <si>
    <t>Encargado Financiero Interino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</si>
</sst>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u/>
      <sz val="8"/>
      <name val="Arial"/>
      <family val="2"/>
    </font>
    <font>
      <u/>
      <sz val="8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49" fontId="2" fillId="0" borderId="0" xfId="0" applyNumberFormat="1" applyFont="1" applyAlignment="1">
      <alignment horizontal="center" wrapText="1"/>
    </xf>
    <xf numFmtId="49" fontId="2" fillId="0" borderId="1" xfId="0" applyNumberFormat="1" applyFont="1" applyBorder="1" applyAlignment="1">
      <alignment horizontal="center" wrapText="1"/>
    </xf>
    <xf numFmtId="49" fontId="2" fillId="0" borderId="2" xfId="0" applyNumberFormat="1" applyFont="1" applyBorder="1" applyAlignment="1">
      <alignment horizontal="left"/>
    </xf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4" fontId="2" fillId="0" borderId="6" xfId="0" applyNumberFormat="1" applyFont="1" applyBorder="1" applyAlignment="1">
      <alignment horizontal="center"/>
    </xf>
    <xf numFmtId="4" fontId="2" fillId="0" borderId="4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0" xfId="0" applyFont="1" applyFill="1" applyBorder="1" applyAlignment="1">
      <alignment horizontal="right" vertical="top"/>
    </xf>
    <xf numFmtId="0" fontId="2" fillId="0" borderId="0" xfId="0" applyFont="1" applyFill="1" applyBorder="1" applyAlignment="1">
      <alignment vertical="top"/>
    </xf>
    <xf numFmtId="0" fontId="3" fillId="0" borderId="0" xfId="0" applyFont="1" applyBorder="1" applyAlignment="1"/>
    <xf numFmtId="4" fontId="2" fillId="0" borderId="0" xfId="0" applyNumberFormat="1" applyFont="1" applyBorder="1" applyAlignment="1">
      <alignment horizontal="right"/>
    </xf>
    <xf numFmtId="0" fontId="3" fillId="0" borderId="0" xfId="0" applyFont="1" applyBorder="1" applyAlignment="1">
      <alignment horizontal="right"/>
    </xf>
    <xf numFmtId="0" fontId="3" fillId="0" borderId="0" xfId="0" applyFont="1" applyFill="1" applyBorder="1" applyAlignment="1">
      <alignment horizontal="left" vertical="top"/>
    </xf>
    <xf numFmtId="0" fontId="3" fillId="0" borderId="0" xfId="0" applyFont="1" applyFill="1" applyBorder="1" applyAlignment="1"/>
    <xf numFmtId="4" fontId="3" fillId="0" borderId="0" xfId="0" applyNumberFormat="1" applyFont="1" applyBorder="1" applyAlignment="1">
      <alignment horizontal="right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top"/>
    </xf>
    <xf numFmtId="0" fontId="2" fillId="0" borderId="0" xfId="0" applyFont="1" applyFill="1" applyBorder="1" applyAlignment="1"/>
    <xf numFmtId="0" fontId="1" fillId="0" borderId="0" xfId="0" applyFont="1" applyBorder="1" applyAlignment="1">
      <alignment horizontal="right"/>
    </xf>
    <xf numFmtId="0" fontId="3" fillId="0" borderId="0" xfId="0" applyFont="1" applyBorder="1"/>
    <xf numFmtId="0" fontId="2" fillId="0" borderId="0" xfId="0" applyFont="1" applyBorder="1" applyAlignment="1"/>
    <xf numFmtId="0" fontId="3" fillId="0" borderId="0" xfId="0" applyFont="1" applyBorder="1" applyAlignment="1">
      <alignment vertical="top"/>
    </xf>
    <xf numFmtId="0" fontId="3" fillId="0" borderId="0" xfId="0" applyFont="1" applyFill="1" applyBorder="1" applyAlignment="1">
      <alignment vertical="top"/>
    </xf>
    <xf numFmtId="49" fontId="3" fillId="0" borderId="0" xfId="0" applyNumberFormat="1" applyFont="1" applyBorder="1" applyAlignment="1">
      <alignment horizontal="right"/>
    </xf>
    <xf numFmtId="49" fontId="2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0" fontId="2" fillId="0" borderId="0" xfId="0" applyFont="1" applyBorder="1"/>
    <xf numFmtId="4" fontId="4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left"/>
    </xf>
    <xf numFmtId="0" fontId="2" fillId="0" borderId="0" xfId="0" applyFont="1" applyFill="1" applyBorder="1"/>
    <xf numFmtId="0" fontId="3" fillId="0" borderId="0" xfId="0" applyFont="1" applyFill="1" applyBorder="1"/>
    <xf numFmtId="4" fontId="5" fillId="0" borderId="0" xfId="0" applyNumberFormat="1" applyFont="1" applyBorder="1" applyAlignment="1">
      <alignment horizontal="right"/>
    </xf>
    <xf numFmtId="4" fontId="2" fillId="0" borderId="8" xfId="0" applyNumberFormat="1" applyFont="1" applyBorder="1" applyAlignment="1">
      <alignment horizontal="right"/>
    </xf>
    <xf numFmtId="0" fontId="6" fillId="0" borderId="0" xfId="0" applyFont="1"/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428625</xdr:colOff>
      <xdr:row>1</xdr:row>
      <xdr:rowOff>180974</xdr:rowOff>
    </xdr:from>
    <xdr:ext cx="849637" cy="409575"/>
    <xdr:pic>
      <xdr:nvPicPr>
        <xdr:cNvPr id="2" name="Picture 4" descr="Image result for logo de obras publicas">
          <a:extLst>
            <a:ext uri="{FF2B5EF4-FFF2-40B4-BE49-F238E27FC236}">
              <a16:creationId xmlns:a16="http://schemas.microsoft.com/office/drawing/2014/main" id="{08903953-A292-409B-B034-D402D3D304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334000" y="371474"/>
          <a:ext cx="849637" cy="409575"/>
        </a:xfrm>
        <a:prstGeom prst="rect">
          <a:avLst/>
        </a:prstGeom>
        <a:noFill/>
      </xdr:spPr>
    </xdr:pic>
    <xdr:clientData/>
  </xdr:oneCellAnchor>
  <xdr:oneCellAnchor>
    <xdr:from>
      <xdr:col>2</xdr:col>
      <xdr:colOff>314325</xdr:colOff>
      <xdr:row>1</xdr:row>
      <xdr:rowOff>142875</xdr:rowOff>
    </xdr:from>
    <xdr:ext cx="762066" cy="518205"/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33525" y="333375"/>
          <a:ext cx="762066" cy="51820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122"/>
  <sheetViews>
    <sheetView tabSelected="1" topLeftCell="A106" workbookViewId="0">
      <selection sqref="A1:J125"/>
    </sheetView>
  </sheetViews>
  <sheetFormatPr baseColWidth="10" defaultColWidth="9.140625" defaultRowHeight="15" x14ac:dyDescent="0.25"/>
  <cols>
    <col min="5" max="5" width="34.28515625" customWidth="1"/>
    <col min="6" max="6" width="14.7109375" customWidth="1"/>
    <col min="7" max="7" width="13.140625" customWidth="1"/>
    <col min="8" max="8" width="13.42578125" customWidth="1"/>
    <col min="9" max="9" width="11.85546875" customWidth="1"/>
    <col min="10" max="10" width="14.85546875" customWidth="1"/>
  </cols>
  <sheetData>
    <row r="3" spans="1:10" x14ac:dyDescent="0.25">
      <c r="A3" s="1"/>
      <c r="B3" s="1"/>
      <c r="C3" s="1"/>
      <c r="D3" s="1"/>
      <c r="E3" s="1"/>
      <c r="F3" s="1"/>
      <c r="G3" s="1"/>
    </row>
    <row r="4" spans="1:10" x14ac:dyDescent="0.25">
      <c r="A4" s="2" t="s">
        <v>0</v>
      </c>
      <c r="B4" s="2"/>
      <c r="C4" s="2"/>
      <c r="D4" s="2"/>
      <c r="E4" s="2"/>
      <c r="F4" s="2"/>
      <c r="G4" s="2"/>
      <c r="H4" s="2"/>
      <c r="I4" s="2"/>
      <c r="J4" s="2"/>
    </row>
    <row r="5" spans="1:10" x14ac:dyDescent="0.25">
      <c r="A5" s="3" t="s">
        <v>1</v>
      </c>
      <c r="B5" s="3"/>
      <c r="C5" s="3"/>
      <c r="D5" s="3"/>
      <c r="E5" s="3"/>
      <c r="F5" s="3"/>
      <c r="G5" s="3"/>
      <c r="H5" s="3"/>
      <c r="I5" s="3"/>
      <c r="J5" s="3"/>
    </row>
    <row r="6" spans="1:10" x14ac:dyDescent="0.25">
      <c r="A6" s="4" t="s">
        <v>2</v>
      </c>
      <c r="B6" s="5" t="s">
        <v>3</v>
      </c>
      <c r="C6" s="6"/>
      <c r="D6" s="6"/>
      <c r="E6" s="7"/>
      <c r="F6" s="8" t="s">
        <v>4</v>
      </c>
      <c r="G6" s="9" t="s">
        <v>5</v>
      </c>
      <c r="H6" s="9" t="s">
        <v>6</v>
      </c>
      <c r="I6" s="9" t="s">
        <v>7</v>
      </c>
      <c r="J6" s="10" t="s">
        <v>8</v>
      </c>
    </row>
    <row r="7" spans="1:10" x14ac:dyDescent="0.25">
      <c r="A7" s="11" t="s">
        <v>9</v>
      </c>
      <c r="B7" s="12" t="s">
        <v>10</v>
      </c>
      <c r="C7" s="12"/>
      <c r="D7" s="13"/>
      <c r="E7" s="13"/>
      <c r="F7" s="14">
        <f>SUM(F8:F12)</f>
        <v>20244126.299999997</v>
      </c>
      <c r="G7" s="14">
        <f>SUM(G8:G12)</f>
        <v>20123954.509999998</v>
      </c>
      <c r="H7" s="14">
        <f>SUM(H8:H12)</f>
        <v>20014764.709999997</v>
      </c>
      <c r="I7" s="14">
        <f>SUM(I8:I12)</f>
        <v>20751034.630000003</v>
      </c>
      <c r="J7" s="14">
        <f>+J8+J9+J11+J10+J12</f>
        <v>81133880.149999991</v>
      </c>
    </row>
    <row r="8" spans="1:10" x14ac:dyDescent="0.25">
      <c r="A8" s="15"/>
      <c r="B8" s="16" t="s">
        <v>11</v>
      </c>
      <c r="C8" s="17"/>
      <c r="D8" s="17"/>
      <c r="E8" s="13"/>
      <c r="F8" s="18">
        <v>17111280.489999998</v>
      </c>
      <c r="G8" s="18">
        <v>17062993.859999999</v>
      </c>
      <c r="H8" s="18">
        <v>16949280.489999998</v>
      </c>
      <c r="I8" s="18">
        <v>17685940.640000001</v>
      </c>
      <c r="J8" s="18">
        <f>SUM(F8:I8)</f>
        <v>68809495.479999989</v>
      </c>
    </row>
    <row r="9" spans="1:10" x14ac:dyDescent="0.25">
      <c r="A9" s="15"/>
      <c r="B9" s="16" t="s">
        <v>12</v>
      </c>
      <c r="C9" s="17"/>
      <c r="D9" s="17"/>
      <c r="E9" s="13"/>
      <c r="F9" s="18">
        <v>725000</v>
      </c>
      <c r="G9" s="18">
        <v>675333.33</v>
      </c>
      <c r="H9" s="18">
        <v>685000</v>
      </c>
      <c r="I9" s="18">
        <v>685000</v>
      </c>
      <c r="J9" s="18">
        <f t="shared" ref="J9:J11" si="0">SUM(F9:I9)</f>
        <v>2770333.33</v>
      </c>
    </row>
    <row r="10" spans="1:10" x14ac:dyDescent="0.25">
      <c r="A10" s="15"/>
      <c r="B10" s="16" t="s">
        <v>13</v>
      </c>
      <c r="C10" s="19"/>
      <c r="D10" s="19"/>
      <c r="E10" s="13"/>
      <c r="F10" s="18">
        <v>0</v>
      </c>
      <c r="G10" s="18">
        <v>0</v>
      </c>
      <c r="H10" s="18">
        <v>0</v>
      </c>
      <c r="I10" s="18">
        <v>0</v>
      </c>
      <c r="J10" s="18">
        <f t="shared" si="0"/>
        <v>0</v>
      </c>
    </row>
    <row r="11" spans="1:10" x14ac:dyDescent="0.25">
      <c r="A11" s="15"/>
      <c r="B11" s="16" t="s">
        <v>14</v>
      </c>
      <c r="C11" s="19"/>
      <c r="D11" s="19"/>
      <c r="E11" s="13"/>
      <c r="F11" s="18">
        <v>0</v>
      </c>
      <c r="G11" s="18">
        <v>0</v>
      </c>
      <c r="H11" s="18">
        <v>0</v>
      </c>
      <c r="I11" s="18">
        <v>0</v>
      </c>
      <c r="J11" s="18">
        <f t="shared" si="0"/>
        <v>0</v>
      </c>
    </row>
    <row r="12" spans="1:10" x14ac:dyDescent="0.25">
      <c r="A12" s="15"/>
      <c r="B12" s="20" t="s">
        <v>15</v>
      </c>
      <c r="C12" s="20"/>
      <c r="D12" s="20"/>
      <c r="E12" s="13"/>
      <c r="F12" s="18">
        <v>2407845.81</v>
      </c>
      <c r="G12" s="18">
        <v>2385627.3199999998</v>
      </c>
      <c r="H12" s="18">
        <v>2380484.2200000002</v>
      </c>
      <c r="I12" s="18">
        <v>2380093.9900000002</v>
      </c>
      <c r="J12" s="18">
        <f>SUM(F12:I12)</f>
        <v>9554051.3399999999</v>
      </c>
    </row>
    <row r="13" spans="1:10" x14ac:dyDescent="0.25">
      <c r="A13" s="11" t="s">
        <v>16</v>
      </c>
      <c r="B13" s="21" t="s">
        <v>17</v>
      </c>
      <c r="C13" s="17"/>
      <c r="D13" s="13"/>
      <c r="E13" s="13"/>
      <c r="F13" s="14">
        <f>+F14+F15+F18+F19+F23</f>
        <v>3696265.2300000004</v>
      </c>
      <c r="G13" s="14">
        <f>SUM(G14:G25)</f>
        <v>4446819.1500000004</v>
      </c>
      <c r="H13" s="14">
        <f>SUM(H14:H25)</f>
        <v>4749138.83</v>
      </c>
      <c r="I13" s="14">
        <f>SUM(I14:I25)</f>
        <v>3052899.8200000003</v>
      </c>
      <c r="J13" s="14">
        <f>SUM(J14:J25)</f>
        <v>15945123.029999999</v>
      </c>
    </row>
    <row r="14" spans="1:10" x14ac:dyDescent="0.25">
      <c r="A14" s="15"/>
      <c r="B14" s="16" t="s">
        <v>18</v>
      </c>
      <c r="C14" s="17"/>
      <c r="D14" s="17"/>
      <c r="E14" s="13"/>
      <c r="F14" s="18">
        <v>649179.27</v>
      </c>
      <c r="G14" s="18">
        <v>640147.6</v>
      </c>
      <c r="H14" s="18">
        <v>991778.62</v>
      </c>
      <c r="I14" s="18">
        <v>197314.78</v>
      </c>
      <c r="J14" s="18">
        <f>SUM(F14:I14)</f>
        <v>2478420.27</v>
      </c>
    </row>
    <row r="15" spans="1:10" x14ac:dyDescent="0.25">
      <c r="A15" s="22"/>
      <c r="B15" s="23" t="s">
        <v>19</v>
      </c>
      <c r="C15" s="20"/>
      <c r="D15" s="20"/>
      <c r="E15" s="13"/>
      <c r="F15" s="18">
        <v>0</v>
      </c>
      <c r="G15" s="18">
        <v>392940</v>
      </c>
      <c r="H15" s="18">
        <v>196470</v>
      </c>
      <c r="I15" s="18">
        <v>196470</v>
      </c>
      <c r="J15" s="18">
        <f t="shared" ref="J15:J25" si="1">SUM(F15:I15)</f>
        <v>785880</v>
      </c>
    </row>
    <row r="16" spans="1:10" x14ac:dyDescent="0.25">
      <c r="A16" s="15"/>
      <c r="B16" s="16" t="s">
        <v>20</v>
      </c>
      <c r="C16" s="17"/>
      <c r="D16" s="17"/>
      <c r="E16" s="13"/>
      <c r="F16" s="18">
        <v>0</v>
      </c>
      <c r="G16" s="18">
        <v>278791.43</v>
      </c>
      <c r="H16" s="18">
        <v>238766.63</v>
      </c>
      <c r="I16" s="18">
        <v>182276.94</v>
      </c>
      <c r="J16" s="18">
        <f t="shared" si="1"/>
        <v>699835</v>
      </c>
    </row>
    <row r="17" spans="1:10" x14ac:dyDescent="0.25">
      <c r="A17" s="15"/>
      <c r="B17" s="20" t="s">
        <v>21</v>
      </c>
      <c r="C17" s="20"/>
      <c r="D17" s="20"/>
      <c r="E17" s="13"/>
      <c r="F17" s="18">
        <v>0</v>
      </c>
      <c r="G17" s="18">
        <v>0</v>
      </c>
      <c r="H17" s="18">
        <v>0</v>
      </c>
      <c r="I17" s="18">
        <v>0</v>
      </c>
      <c r="J17" s="18">
        <f t="shared" si="1"/>
        <v>0</v>
      </c>
    </row>
    <row r="18" spans="1:10" x14ac:dyDescent="0.25">
      <c r="A18" s="15"/>
      <c r="B18" s="16" t="s">
        <v>22</v>
      </c>
      <c r="C18" s="17"/>
      <c r="D18" s="17"/>
      <c r="E18" s="24"/>
      <c r="F18" s="18">
        <f>926727.05-83255</f>
        <v>843472.05</v>
      </c>
      <c r="G18" s="18">
        <v>1488261.33</v>
      </c>
      <c r="H18" s="18">
        <v>1846501.32</v>
      </c>
      <c r="I18" s="18">
        <v>1619849.84</v>
      </c>
      <c r="J18" s="18">
        <f t="shared" si="1"/>
        <v>5798084.54</v>
      </c>
    </row>
    <row r="19" spans="1:10" x14ac:dyDescent="0.25">
      <c r="A19" s="15"/>
      <c r="B19" s="16" t="s">
        <v>23</v>
      </c>
      <c r="C19" s="17"/>
      <c r="D19" s="17"/>
      <c r="E19" s="13"/>
      <c r="F19" s="18">
        <v>2126913.91</v>
      </c>
      <c r="G19" s="18">
        <v>96704.53</v>
      </c>
      <c r="H19" s="18">
        <v>76222</v>
      </c>
      <c r="I19" s="18">
        <v>75932</v>
      </c>
      <c r="J19" s="18">
        <f t="shared" si="1"/>
        <v>2375772.44</v>
      </c>
    </row>
    <row r="20" spans="1:10" x14ac:dyDescent="0.25">
      <c r="A20" s="15"/>
      <c r="B20" s="16" t="s">
        <v>24</v>
      </c>
      <c r="C20" s="17"/>
      <c r="D20" s="17"/>
      <c r="E20" s="13"/>
      <c r="F20" s="18">
        <v>0</v>
      </c>
      <c r="G20" s="18">
        <v>239422</v>
      </c>
      <c r="H20" s="18">
        <v>0</v>
      </c>
      <c r="I20" s="18">
        <v>0</v>
      </c>
      <c r="J20" s="18">
        <f t="shared" si="1"/>
        <v>239422</v>
      </c>
    </row>
    <row r="21" spans="1:10" x14ac:dyDescent="0.25">
      <c r="A21" s="15"/>
      <c r="B21" s="23" t="s">
        <v>25</v>
      </c>
      <c r="C21" s="17"/>
      <c r="D21" s="17"/>
      <c r="E21" s="13"/>
      <c r="F21" s="18">
        <v>0</v>
      </c>
      <c r="G21" s="18">
        <v>0</v>
      </c>
      <c r="H21" s="18">
        <v>475068</v>
      </c>
      <c r="I21" s="18">
        <v>242844</v>
      </c>
      <c r="J21" s="18">
        <f t="shared" si="1"/>
        <v>717912</v>
      </c>
    </row>
    <row r="22" spans="1:10" x14ac:dyDescent="0.25">
      <c r="A22" s="15"/>
      <c r="B22" s="20" t="s">
        <v>26</v>
      </c>
      <c r="C22" s="20"/>
      <c r="D22" s="20"/>
      <c r="E22" s="20"/>
      <c r="F22" s="18">
        <v>0</v>
      </c>
      <c r="G22" s="18">
        <v>0</v>
      </c>
      <c r="H22" s="18">
        <v>0</v>
      </c>
      <c r="I22" s="18">
        <v>0</v>
      </c>
      <c r="J22" s="18">
        <f t="shared" si="1"/>
        <v>0</v>
      </c>
    </row>
    <row r="23" spans="1:10" x14ac:dyDescent="0.25">
      <c r="A23" s="15"/>
      <c r="B23" s="23" t="s">
        <v>27</v>
      </c>
      <c r="C23" s="20"/>
      <c r="D23" s="20"/>
      <c r="E23" s="20"/>
      <c r="F23" s="18">
        <f>223020-146320</f>
        <v>76700</v>
      </c>
      <c r="G23" s="18">
        <v>938460</v>
      </c>
      <c r="H23" s="18">
        <v>470820</v>
      </c>
      <c r="I23" s="18">
        <v>166120</v>
      </c>
      <c r="J23" s="18">
        <f t="shared" si="1"/>
        <v>1652100</v>
      </c>
    </row>
    <row r="24" spans="1:10" x14ac:dyDescent="0.25">
      <c r="A24" s="15"/>
      <c r="B24" s="23" t="s">
        <v>28</v>
      </c>
      <c r="C24" s="20"/>
      <c r="D24" s="20"/>
      <c r="E24" s="13"/>
      <c r="F24" s="18">
        <v>0</v>
      </c>
      <c r="G24" s="18">
        <v>0</v>
      </c>
      <c r="H24" s="18">
        <v>0</v>
      </c>
      <c r="I24" s="18">
        <v>0</v>
      </c>
      <c r="J24" s="18">
        <f t="shared" si="1"/>
        <v>0</v>
      </c>
    </row>
    <row r="25" spans="1:10" x14ac:dyDescent="0.25">
      <c r="A25" s="15"/>
      <c r="B25" s="20" t="s">
        <v>29</v>
      </c>
      <c r="C25" s="20"/>
      <c r="D25" s="20"/>
      <c r="E25" s="13"/>
      <c r="F25" s="18">
        <v>0</v>
      </c>
      <c r="G25" s="18">
        <v>372092.26</v>
      </c>
      <c r="H25" s="18">
        <v>453512.26</v>
      </c>
      <c r="I25" s="18">
        <v>372092.26</v>
      </c>
      <c r="J25" s="18">
        <f t="shared" si="1"/>
        <v>1197696.78</v>
      </c>
    </row>
    <row r="26" spans="1:10" x14ac:dyDescent="0.25">
      <c r="A26" s="11" t="s">
        <v>30</v>
      </c>
      <c r="B26" s="21" t="s">
        <v>31</v>
      </c>
      <c r="C26" s="17"/>
      <c r="D26" s="13"/>
      <c r="E26" s="13"/>
      <c r="F26" s="14">
        <f>+F29+F27+F28+F30+F31+F32+F33</f>
        <v>944000</v>
      </c>
      <c r="G26" s="14">
        <f>SUM(G27:G36)</f>
        <v>10141068.309999999</v>
      </c>
      <c r="H26" s="14">
        <f>SUM(H27:H36)</f>
        <v>17558939</v>
      </c>
      <c r="I26" s="14">
        <f>SUM(I27:I36)</f>
        <v>10824587.280000001</v>
      </c>
      <c r="J26" s="14">
        <f>SUM(J27:J36)</f>
        <v>39468594.590000004</v>
      </c>
    </row>
    <row r="27" spans="1:10" x14ac:dyDescent="0.25">
      <c r="A27" s="15"/>
      <c r="B27" s="20" t="s">
        <v>32</v>
      </c>
      <c r="C27" s="20"/>
      <c r="D27" s="20"/>
      <c r="E27" s="13"/>
      <c r="F27" s="18">
        <v>0</v>
      </c>
      <c r="G27" s="18">
        <v>1252740.57</v>
      </c>
      <c r="H27" s="18">
        <v>14644541.4</v>
      </c>
      <c r="I27" s="18">
        <v>5840695.5499999998</v>
      </c>
      <c r="J27" s="18">
        <f>SUM(F27:I27)</f>
        <v>21737977.52</v>
      </c>
    </row>
    <row r="28" spans="1:10" x14ac:dyDescent="0.25">
      <c r="A28" s="15"/>
      <c r="B28" s="16" t="s">
        <v>33</v>
      </c>
      <c r="C28" s="17"/>
      <c r="D28" s="17"/>
      <c r="E28" s="13"/>
      <c r="F28" s="18">
        <v>0</v>
      </c>
      <c r="G28" s="18">
        <v>3098.16</v>
      </c>
      <c r="H28" s="18">
        <v>0</v>
      </c>
      <c r="I28" s="18">
        <v>0</v>
      </c>
      <c r="J28" s="18">
        <f t="shared" ref="J28:J36" si="2">SUM(F28:I28)</f>
        <v>3098.16</v>
      </c>
    </row>
    <row r="29" spans="1:10" x14ac:dyDescent="0.25">
      <c r="A29" s="15"/>
      <c r="B29" s="20" t="s">
        <v>34</v>
      </c>
      <c r="C29" s="20"/>
      <c r="D29" s="20"/>
      <c r="E29" s="13"/>
      <c r="F29" s="18">
        <v>0</v>
      </c>
      <c r="G29" s="18">
        <v>28328.5</v>
      </c>
      <c r="H29" s="18">
        <v>1250682</v>
      </c>
      <c r="I29" s="18">
        <v>0</v>
      </c>
      <c r="J29" s="18">
        <f t="shared" si="2"/>
        <v>1279010.5</v>
      </c>
    </row>
    <row r="30" spans="1:10" x14ac:dyDescent="0.25">
      <c r="A30" s="15"/>
      <c r="B30" s="20" t="s">
        <v>35</v>
      </c>
      <c r="C30" s="20"/>
      <c r="D30" s="20"/>
      <c r="E30" s="13"/>
      <c r="F30" s="18">
        <v>0</v>
      </c>
      <c r="G30" s="18">
        <v>0</v>
      </c>
      <c r="H30" s="18">
        <v>0</v>
      </c>
      <c r="I30" s="18">
        <v>0</v>
      </c>
      <c r="J30" s="18">
        <f t="shared" si="2"/>
        <v>0</v>
      </c>
    </row>
    <row r="31" spans="1:10" x14ac:dyDescent="0.25">
      <c r="A31" s="15"/>
      <c r="B31" s="20" t="s">
        <v>36</v>
      </c>
      <c r="C31" s="20"/>
      <c r="D31" s="20"/>
      <c r="E31" s="13"/>
      <c r="F31" s="18">
        <v>0</v>
      </c>
      <c r="G31" s="18">
        <v>220800</v>
      </c>
      <c r="H31" s="18">
        <v>0</v>
      </c>
      <c r="I31" s="18">
        <v>0</v>
      </c>
      <c r="J31" s="18">
        <f t="shared" si="2"/>
        <v>220800</v>
      </c>
    </row>
    <row r="32" spans="1:10" x14ac:dyDescent="0.25">
      <c r="A32" s="15"/>
      <c r="B32" s="20" t="s">
        <v>37</v>
      </c>
      <c r="C32" s="20"/>
      <c r="D32" s="20"/>
      <c r="E32" s="13"/>
      <c r="F32" s="18">
        <v>0</v>
      </c>
      <c r="G32" s="18">
        <v>5359875.21</v>
      </c>
      <c r="H32" s="18">
        <v>0</v>
      </c>
      <c r="I32" s="18">
        <v>4640683</v>
      </c>
      <c r="J32" s="18">
        <f t="shared" si="2"/>
        <v>10000558.210000001</v>
      </c>
    </row>
    <row r="33" spans="1:10" x14ac:dyDescent="0.25">
      <c r="A33" s="15"/>
      <c r="B33" s="23" t="s">
        <v>38</v>
      </c>
      <c r="C33" s="20"/>
      <c r="D33" s="20"/>
      <c r="E33" s="13"/>
      <c r="F33" s="18">
        <f>1243700-299700</f>
        <v>944000</v>
      </c>
      <c r="G33" s="18">
        <v>3140487.78</v>
      </c>
      <c r="H33" s="18">
        <v>1251200</v>
      </c>
      <c r="I33" s="18">
        <v>332700</v>
      </c>
      <c r="J33" s="18">
        <f t="shared" si="2"/>
        <v>5668387.7799999993</v>
      </c>
    </row>
    <row r="34" spans="1:10" x14ac:dyDescent="0.25">
      <c r="A34" s="15"/>
      <c r="B34" s="25" t="s">
        <v>39</v>
      </c>
      <c r="C34" s="20"/>
      <c r="D34" s="20"/>
      <c r="E34" s="25"/>
      <c r="F34" s="18">
        <v>0</v>
      </c>
      <c r="G34" s="18">
        <v>0</v>
      </c>
      <c r="H34" s="18">
        <v>0</v>
      </c>
      <c r="I34" s="18">
        <v>0</v>
      </c>
      <c r="J34" s="18">
        <f t="shared" si="2"/>
        <v>0</v>
      </c>
    </row>
    <row r="35" spans="1:10" x14ac:dyDescent="0.25">
      <c r="A35" s="15"/>
      <c r="B35" s="25" t="s">
        <v>40</v>
      </c>
      <c r="C35" s="20"/>
      <c r="D35" s="20"/>
      <c r="E35" s="25"/>
      <c r="F35" s="18">
        <v>0</v>
      </c>
      <c r="G35" s="18">
        <v>0</v>
      </c>
      <c r="H35" s="18">
        <v>0</v>
      </c>
      <c r="I35" s="18">
        <v>0</v>
      </c>
      <c r="J35" s="18">
        <f t="shared" si="2"/>
        <v>0</v>
      </c>
    </row>
    <row r="36" spans="1:10" x14ac:dyDescent="0.25">
      <c r="A36" s="15"/>
      <c r="B36" s="20" t="s">
        <v>41</v>
      </c>
      <c r="C36" s="20"/>
      <c r="D36" s="20"/>
      <c r="E36" s="13"/>
      <c r="F36" s="18">
        <v>0</v>
      </c>
      <c r="G36" s="18">
        <v>135738.09</v>
      </c>
      <c r="H36" s="18">
        <f>423024.33-8549.93-1958.8</f>
        <v>412515.60000000003</v>
      </c>
      <c r="I36" s="18">
        <v>10508.73</v>
      </c>
      <c r="J36" s="18">
        <f t="shared" si="2"/>
        <v>558762.42000000004</v>
      </c>
    </row>
    <row r="37" spans="1:10" x14ac:dyDescent="0.25">
      <c r="A37" s="11" t="s">
        <v>42</v>
      </c>
      <c r="B37" s="21" t="s">
        <v>43</v>
      </c>
      <c r="C37" s="17"/>
      <c r="D37" s="13"/>
      <c r="E37" s="13"/>
      <c r="F37" s="14">
        <v>0</v>
      </c>
      <c r="G37" s="14">
        <v>0</v>
      </c>
      <c r="H37" s="14">
        <v>0</v>
      </c>
      <c r="I37" s="14">
        <v>0</v>
      </c>
      <c r="J37" s="14">
        <f t="shared" ref="J37:J49" si="3">SUM(F37:F37)</f>
        <v>0</v>
      </c>
    </row>
    <row r="38" spans="1:10" x14ac:dyDescent="0.25">
      <c r="A38" s="15"/>
      <c r="B38" s="26" t="s">
        <v>44</v>
      </c>
      <c r="C38" s="26"/>
      <c r="D38" s="26"/>
      <c r="E38" s="26"/>
      <c r="F38" s="18">
        <v>0</v>
      </c>
      <c r="G38" s="18">
        <v>0</v>
      </c>
      <c r="H38" s="18">
        <v>0</v>
      </c>
      <c r="I38" s="18">
        <v>0</v>
      </c>
      <c r="J38" s="18">
        <f t="shared" si="3"/>
        <v>0</v>
      </c>
    </row>
    <row r="39" spans="1:10" x14ac:dyDescent="0.25">
      <c r="A39" s="15"/>
      <c r="B39" s="23" t="s">
        <v>45</v>
      </c>
      <c r="C39" s="20"/>
      <c r="D39" s="20"/>
      <c r="E39" s="20"/>
      <c r="F39" s="18">
        <v>0</v>
      </c>
      <c r="G39" s="18">
        <v>0</v>
      </c>
      <c r="H39" s="18">
        <v>0</v>
      </c>
      <c r="I39" s="18">
        <v>0</v>
      </c>
      <c r="J39" s="18">
        <f t="shared" si="3"/>
        <v>0</v>
      </c>
    </row>
    <row r="40" spans="1:10" x14ac:dyDescent="0.25">
      <c r="A40" s="15"/>
      <c r="B40" s="23" t="s">
        <v>46</v>
      </c>
      <c r="C40" s="20"/>
      <c r="D40" s="20"/>
      <c r="E40" s="13"/>
      <c r="F40" s="18">
        <v>0</v>
      </c>
      <c r="G40" s="18">
        <v>0</v>
      </c>
      <c r="H40" s="18">
        <v>0</v>
      </c>
      <c r="I40" s="18">
        <v>0</v>
      </c>
      <c r="J40" s="18">
        <f t="shared" si="3"/>
        <v>0</v>
      </c>
    </row>
    <row r="41" spans="1:10" x14ac:dyDescent="0.25">
      <c r="A41" s="15"/>
      <c r="B41" s="23" t="s">
        <v>47</v>
      </c>
      <c r="C41" s="20"/>
      <c r="D41" s="20"/>
      <c r="E41" s="13"/>
      <c r="F41" s="18">
        <v>0</v>
      </c>
      <c r="G41" s="18">
        <v>0</v>
      </c>
      <c r="H41" s="18">
        <v>0</v>
      </c>
      <c r="I41" s="18">
        <v>0</v>
      </c>
      <c r="J41" s="18">
        <f t="shared" si="3"/>
        <v>0</v>
      </c>
    </row>
    <row r="42" spans="1:10" x14ac:dyDescent="0.25">
      <c r="A42" s="15"/>
      <c r="B42" s="23" t="s">
        <v>48</v>
      </c>
      <c r="C42" s="20"/>
      <c r="D42" s="20"/>
      <c r="E42" s="13"/>
      <c r="F42" s="18">
        <v>0</v>
      </c>
      <c r="G42" s="18">
        <v>0</v>
      </c>
      <c r="H42" s="18">
        <v>0</v>
      </c>
      <c r="I42" s="18">
        <v>0</v>
      </c>
      <c r="J42" s="18">
        <f t="shared" si="3"/>
        <v>0</v>
      </c>
    </row>
    <row r="43" spans="1:10" x14ac:dyDescent="0.25">
      <c r="A43" s="15"/>
      <c r="B43" s="23" t="s">
        <v>49</v>
      </c>
      <c r="C43" s="20"/>
      <c r="D43" s="20"/>
      <c r="E43" s="13"/>
      <c r="F43" s="18">
        <v>0</v>
      </c>
      <c r="G43" s="18">
        <v>0</v>
      </c>
      <c r="H43" s="18">
        <v>0</v>
      </c>
      <c r="I43" s="18">
        <v>0</v>
      </c>
      <c r="J43" s="18">
        <f t="shared" si="3"/>
        <v>0</v>
      </c>
    </row>
    <row r="44" spans="1:10" x14ac:dyDescent="0.25">
      <c r="A44" s="15"/>
      <c r="B44" s="23" t="s">
        <v>50</v>
      </c>
      <c r="C44" s="20"/>
      <c r="D44" s="20"/>
      <c r="E44" s="13"/>
      <c r="F44" s="18">
        <v>0</v>
      </c>
      <c r="G44" s="18">
        <v>0</v>
      </c>
      <c r="H44" s="18">
        <v>0</v>
      </c>
      <c r="I44" s="18">
        <v>0</v>
      </c>
      <c r="J44" s="18">
        <f t="shared" si="3"/>
        <v>0</v>
      </c>
    </row>
    <row r="45" spans="1:10" x14ac:dyDescent="0.25">
      <c r="A45" s="15"/>
      <c r="B45" s="23" t="s">
        <v>51</v>
      </c>
      <c r="C45" s="20"/>
      <c r="D45" s="20"/>
      <c r="E45" s="13"/>
      <c r="F45" s="18">
        <v>0</v>
      </c>
      <c r="G45" s="18">
        <v>0</v>
      </c>
      <c r="H45" s="18">
        <v>0</v>
      </c>
      <c r="I45" s="18">
        <v>0</v>
      </c>
      <c r="J45" s="18">
        <f t="shared" si="3"/>
        <v>0</v>
      </c>
    </row>
    <row r="46" spans="1:10" x14ac:dyDescent="0.25">
      <c r="A46" s="15"/>
      <c r="B46" s="23" t="s">
        <v>50</v>
      </c>
      <c r="C46" s="20"/>
      <c r="D46" s="20"/>
      <c r="E46" s="13"/>
      <c r="F46" s="18">
        <v>0</v>
      </c>
      <c r="G46" s="18">
        <v>0</v>
      </c>
      <c r="H46" s="18">
        <v>0</v>
      </c>
      <c r="I46" s="18">
        <v>0</v>
      </c>
      <c r="J46" s="18">
        <f t="shared" si="3"/>
        <v>0</v>
      </c>
    </row>
    <row r="47" spans="1:10" x14ac:dyDescent="0.25">
      <c r="A47" s="27"/>
      <c r="B47" s="13" t="s">
        <v>52</v>
      </c>
      <c r="C47" s="13"/>
      <c r="D47" s="13"/>
      <c r="E47" s="13"/>
      <c r="F47" s="18">
        <v>0</v>
      </c>
      <c r="G47" s="18">
        <v>0</v>
      </c>
      <c r="H47" s="18">
        <v>0</v>
      </c>
      <c r="I47" s="18">
        <v>0</v>
      </c>
      <c r="J47" s="18">
        <f t="shared" si="3"/>
        <v>0</v>
      </c>
    </row>
    <row r="48" spans="1:10" x14ac:dyDescent="0.25">
      <c r="A48" s="27"/>
      <c r="B48" s="13" t="s">
        <v>53</v>
      </c>
      <c r="C48" s="13"/>
      <c r="D48" s="13"/>
      <c r="E48" s="13"/>
      <c r="F48" s="18">
        <v>0</v>
      </c>
      <c r="G48" s="18">
        <v>0</v>
      </c>
      <c r="H48" s="18">
        <v>0</v>
      </c>
      <c r="I48" s="18">
        <v>0</v>
      </c>
      <c r="J48" s="18">
        <f t="shared" si="3"/>
        <v>0</v>
      </c>
    </row>
    <row r="49" spans="1:10" x14ac:dyDescent="0.25">
      <c r="A49" s="27"/>
      <c r="B49" s="13" t="s">
        <v>54</v>
      </c>
      <c r="C49" s="13"/>
      <c r="D49" s="13"/>
      <c r="E49" s="13"/>
      <c r="F49" s="18">
        <v>0</v>
      </c>
      <c r="G49" s="18">
        <v>0</v>
      </c>
      <c r="H49" s="18">
        <v>0</v>
      </c>
      <c r="I49" s="18">
        <v>0</v>
      </c>
      <c r="J49" s="18">
        <f t="shared" si="3"/>
        <v>0</v>
      </c>
    </row>
    <row r="50" spans="1:10" x14ac:dyDescent="0.25">
      <c r="A50" s="28" t="s">
        <v>55</v>
      </c>
      <c r="B50" s="24" t="s">
        <v>56</v>
      </c>
      <c r="C50" s="13"/>
      <c r="D50" s="13"/>
      <c r="E50" s="13"/>
      <c r="F50" s="14">
        <v>0</v>
      </c>
      <c r="G50" s="14">
        <v>0</v>
      </c>
      <c r="H50" s="14">
        <v>0</v>
      </c>
      <c r="I50" s="14">
        <v>0</v>
      </c>
      <c r="J50" s="14">
        <v>0</v>
      </c>
    </row>
    <row r="51" spans="1:10" x14ac:dyDescent="0.25">
      <c r="A51" s="27"/>
      <c r="B51" s="13" t="s">
        <v>57</v>
      </c>
      <c r="C51" s="13"/>
      <c r="D51" s="13"/>
      <c r="E51" s="13"/>
      <c r="F51" s="18">
        <v>0</v>
      </c>
      <c r="G51" s="18">
        <v>0</v>
      </c>
      <c r="H51" s="18">
        <v>0</v>
      </c>
      <c r="I51" s="18">
        <v>0</v>
      </c>
      <c r="J51" s="18">
        <f t="shared" ref="J51:J62" si="4">SUM(F51:F51)</f>
        <v>0</v>
      </c>
    </row>
    <row r="52" spans="1:10" x14ac:dyDescent="0.25">
      <c r="A52" s="27"/>
      <c r="B52" s="13" t="s">
        <v>58</v>
      </c>
      <c r="C52" s="13"/>
      <c r="D52" s="13"/>
      <c r="E52" s="13"/>
      <c r="F52" s="18">
        <v>0</v>
      </c>
      <c r="G52" s="18">
        <v>0</v>
      </c>
      <c r="H52" s="18">
        <v>0</v>
      </c>
      <c r="I52" s="18">
        <v>0</v>
      </c>
      <c r="J52" s="18">
        <f t="shared" si="4"/>
        <v>0</v>
      </c>
    </row>
    <row r="53" spans="1:10" x14ac:dyDescent="0.25">
      <c r="A53" s="27"/>
      <c r="B53" s="13" t="s">
        <v>46</v>
      </c>
      <c r="C53" s="13"/>
      <c r="D53" s="13"/>
      <c r="E53" s="13"/>
      <c r="F53" s="18">
        <v>0</v>
      </c>
      <c r="G53" s="18">
        <v>0</v>
      </c>
      <c r="H53" s="18">
        <v>0</v>
      </c>
      <c r="I53" s="18">
        <v>0</v>
      </c>
      <c r="J53" s="18">
        <f t="shared" si="4"/>
        <v>0</v>
      </c>
    </row>
    <row r="54" spans="1:10" x14ac:dyDescent="0.25">
      <c r="A54" s="27"/>
      <c r="B54" s="13" t="s">
        <v>59</v>
      </c>
      <c r="C54" s="13"/>
      <c r="D54" s="13"/>
      <c r="E54" s="13"/>
      <c r="F54" s="18">
        <v>0</v>
      </c>
      <c r="G54" s="18">
        <v>0</v>
      </c>
      <c r="H54" s="18">
        <v>0</v>
      </c>
      <c r="I54" s="18">
        <v>0</v>
      </c>
      <c r="J54" s="18">
        <f t="shared" si="4"/>
        <v>0</v>
      </c>
    </row>
    <row r="55" spans="1:10" x14ac:dyDescent="0.25">
      <c r="A55" s="27"/>
      <c r="B55" s="13" t="s">
        <v>48</v>
      </c>
      <c r="C55" s="13"/>
      <c r="D55" s="13"/>
      <c r="E55" s="13"/>
      <c r="F55" s="18">
        <v>0</v>
      </c>
      <c r="G55" s="18">
        <v>0</v>
      </c>
      <c r="H55" s="18">
        <v>0</v>
      </c>
      <c r="I55" s="18">
        <v>0</v>
      </c>
      <c r="J55" s="18">
        <f t="shared" si="4"/>
        <v>0</v>
      </c>
    </row>
    <row r="56" spans="1:10" x14ac:dyDescent="0.25">
      <c r="A56" s="28"/>
      <c r="B56" s="13" t="s">
        <v>60</v>
      </c>
      <c r="C56" s="13"/>
      <c r="D56" s="13"/>
      <c r="E56" s="13"/>
      <c r="F56" s="18">
        <v>0</v>
      </c>
      <c r="G56" s="18">
        <v>0</v>
      </c>
      <c r="H56" s="18">
        <v>0</v>
      </c>
      <c r="I56" s="18">
        <v>0</v>
      </c>
      <c r="J56" s="18">
        <f t="shared" si="4"/>
        <v>0</v>
      </c>
    </row>
    <row r="57" spans="1:10" x14ac:dyDescent="0.25">
      <c r="A57" s="27"/>
      <c r="B57" s="23" t="s">
        <v>50</v>
      </c>
      <c r="C57" s="23"/>
      <c r="D57" s="23"/>
      <c r="E57" s="23"/>
      <c r="F57" s="18">
        <v>0</v>
      </c>
      <c r="G57" s="18">
        <v>0</v>
      </c>
      <c r="H57" s="18">
        <v>0</v>
      </c>
      <c r="I57" s="18">
        <v>0</v>
      </c>
      <c r="J57" s="18">
        <f t="shared" si="4"/>
        <v>0</v>
      </c>
    </row>
    <row r="58" spans="1:10" x14ac:dyDescent="0.25">
      <c r="A58" s="15"/>
      <c r="B58" s="23" t="s">
        <v>61</v>
      </c>
      <c r="C58" s="23"/>
      <c r="D58" s="23"/>
      <c r="E58" s="23"/>
      <c r="F58" s="18">
        <v>0</v>
      </c>
      <c r="G58" s="18">
        <v>0</v>
      </c>
      <c r="H58" s="18">
        <v>0</v>
      </c>
      <c r="I58" s="18">
        <v>0</v>
      </c>
      <c r="J58" s="18">
        <f t="shared" si="4"/>
        <v>0</v>
      </c>
    </row>
    <row r="59" spans="1:10" x14ac:dyDescent="0.25">
      <c r="A59" s="15"/>
      <c r="B59" s="23" t="s">
        <v>50</v>
      </c>
      <c r="C59" s="23"/>
      <c r="D59" s="23"/>
      <c r="E59" s="23"/>
      <c r="F59" s="18">
        <v>0</v>
      </c>
      <c r="G59" s="18">
        <v>0</v>
      </c>
      <c r="H59" s="18">
        <v>0</v>
      </c>
      <c r="I59" s="18">
        <v>0</v>
      </c>
      <c r="J59" s="18">
        <f t="shared" si="4"/>
        <v>0</v>
      </c>
    </row>
    <row r="60" spans="1:10" x14ac:dyDescent="0.25">
      <c r="A60" s="15"/>
      <c r="B60" s="23" t="s">
        <v>62</v>
      </c>
      <c r="C60" s="23"/>
      <c r="D60" s="23"/>
      <c r="E60" s="23"/>
      <c r="F60" s="18">
        <v>0</v>
      </c>
      <c r="G60" s="18">
        <v>0</v>
      </c>
      <c r="H60" s="18">
        <v>0</v>
      </c>
      <c r="I60" s="18">
        <v>0</v>
      </c>
      <c r="J60" s="18">
        <f t="shared" si="4"/>
        <v>0</v>
      </c>
    </row>
    <row r="61" spans="1:10" x14ac:dyDescent="0.25">
      <c r="A61" s="15"/>
      <c r="B61" s="23" t="s">
        <v>63</v>
      </c>
      <c r="C61" s="23"/>
      <c r="D61" s="23"/>
      <c r="E61" s="23"/>
      <c r="F61" s="18">
        <v>0</v>
      </c>
      <c r="G61" s="18">
        <v>0</v>
      </c>
      <c r="H61" s="18">
        <v>0</v>
      </c>
      <c r="I61" s="18">
        <v>0</v>
      </c>
      <c r="J61" s="18">
        <f t="shared" si="4"/>
        <v>0</v>
      </c>
    </row>
    <row r="62" spans="1:10" x14ac:dyDescent="0.25">
      <c r="A62" s="15"/>
      <c r="B62" s="23" t="s">
        <v>54</v>
      </c>
      <c r="C62" s="23"/>
      <c r="D62" s="23"/>
      <c r="E62" s="23"/>
      <c r="F62" s="18">
        <v>0</v>
      </c>
      <c r="G62" s="18">
        <v>0</v>
      </c>
      <c r="H62" s="18">
        <v>0</v>
      </c>
      <c r="I62" s="18">
        <v>0</v>
      </c>
      <c r="J62" s="18">
        <f t="shared" si="4"/>
        <v>0</v>
      </c>
    </row>
    <row r="63" spans="1:10" x14ac:dyDescent="0.25">
      <c r="A63" s="29" t="s">
        <v>64</v>
      </c>
      <c r="B63" s="30" t="s">
        <v>65</v>
      </c>
      <c r="C63" s="23"/>
      <c r="D63" s="23"/>
      <c r="E63" s="23"/>
      <c r="F63" s="14">
        <v>0</v>
      </c>
      <c r="G63" s="14">
        <v>0</v>
      </c>
      <c r="H63" s="14">
        <f>+H64+H72</f>
        <v>0</v>
      </c>
      <c r="I63" s="14">
        <f>+I64+I72</f>
        <v>889976.93</v>
      </c>
      <c r="J63" s="14">
        <f>+J64+J72</f>
        <v>889976.93</v>
      </c>
    </row>
    <row r="64" spans="1:10" x14ac:dyDescent="0.25">
      <c r="A64" s="15"/>
      <c r="B64" s="23" t="s">
        <v>66</v>
      </c>
      <c r="C64" s="23"/>
      <c r="D64" s="23"/>
      <c r="E64" s="23"/>
      <c r="F64" s="18">
        <v>0</v>
      </c>
      <c r="G64" s="18">
        <v>0</v>
      </c>
      <c r="H64" s="18">
        <v>0</v>
      </c>
      <c r="I64" s="18">
        <v>806926.93</v>
      </c>
      <c r="J64" s="18">
        <f>SUM(F64:I64)</f>
        <v>806926.93</v>
      </c>
    </row>
    <row r="65" spans="1:10" x14ac:dyDescent="0.25">
      <c r="A65" s="15"/>
      <c r="B65" s="23" t="s">
        <v>67</v>
      </c>
      <c r="C65" s="23"/>
      <c r="D65" s="23"/>
      <c r="E65" s="23"/>
      <c r="F65" s="18">
        <v>0</v>
      </c>
      <c r="G65" s="18">
        <v>0</v>
      </c>
      <c r="H65" s="18">
        <v>0</v>
      </c>
      <c r="I65" s="18">
        <v>0</v>
      </c>
      <c r="J65" s="18">
        <f t="shared" ref="J65:J73" si="5">SUM(F65:I65)</f>
        <v>0</v>
      </c>
    </row>
    <row r="66" spans="1:10" x14ac:dyDescent="0.25">
      <c r="A66" s="15"/>
      <c r="B66" s="23" t="s">
        <v>68</v>
      </c>
      <c r="C66" s="23"/>
      <c r="D66" s="23"/>
      <c r="E66" s="23"/>
      <c r="F66" s="18">
        <v>0</v>
      </c>
      <c r="G66" s="18">
        <v>0</v>
      </c>
      <c r="H66" s="18">
        <v>0</v>
      </c>
      <c r="I66" s="18">
        <v>0</v>
      </c>
      <c r="J66" s="18">
        <f t="shared" si="5"/>
        <v>0</v>
      </c>
    </row>
    <row r="67" spans="1:10" x14ac:dyDescent="0.25">
      <c r="A67" s="15"/>
      <c r="B67" s="23" t="s">
        <v>69</v>
      </c>
      <c r="C67" s="23"/>
      <c r="D67" s="23"/>
      <c r="E67" s="23"/>
      <c r="F67" s="18">
        <v>0</v>
      </c>
      <c r="G67" s="18">
        <v>0</v>
      </c>
      <c r="H67" s="18">
        <v>0</v>
      </c>
      <c r="I67" s="18">
        <v>0</v>
      </c>
      <c r="J67" s="18">
        <f t="shared" si="5"/>
        <v>0</v>
      </c>
    </row>
    <row r="68" spans="1:10" x14ac:dyDescent="0.25">
      <c r="A68" s="15"/>
      <c r="B68" s="23" t="s">
        <v>70</v>
      </c>
      <c r="C68" s="23"/>
      <c r="D68" s="23"/>
      <c r="E68" s="23"/>
      <c r="F68" s="18">
        <v>0</v>
      </c>
      <c r="G68" s="18">
        <v>0</v>
      </c>
      <c r="H68" s="18">
        <v>0</v>
      </c>
      <c r="I68" s="18">
        <v>0</v>
      </c>
      <c r="J68" s="18">
        <f t="shared" si="5"/>
        <v>0</v>
      </c>
    </row>
    <row r="69" spans="1:10" x14ac:dyDescent="0.25">
      <c r="A69" s="15"/>
      <c r="B69" s="23" t="s">
        <v>71</v>
      </c>
      <c r="C69" s="23"/>
      <c r="D69" s="23"/>
      <c r="E69" s="23"/>
      <c r="F69" s="18">
        <v>0</v>
      </c>
      <c r="G69" s="18">
        <v>0</v>
      </c>
      <c r="H69" s="18">
        <v>0</v>
      </c>
      <c r="I69" s="18">
        <v>0</v>
      </c>
      <c r="J69" s="18">
        <f t="shared" si="5"/>
        <v>0</v>
      </c>
    </row>
    <row r="70" spans="1:10" x14ac:dyDescent="0.25">
      <c r="A70" s="15"/>
      <c r="B70" s="23" t="s">
        <v>72</v>
      </c>
      <c r="C70" s="23"/>
      <c r="D70" s="23"/>
      <c r="E70" s="23"/>
      <c r="F70" s="18">
        <v>0</v>
      </c>
      <c r="G70" s="18">
        <v>0</v>
      </c>
      <c r="H70" s="18">
        <v>0</v>
      </c>
      <c r="I70" s="18">
        <v>0</v>
      </c>
      <c r="J70" s="18">
        <f t="shared" si="5"/>
        <v>0</v>
      </c>
    </row>
    <row r="71" spans="1:10" x14ac:dyDescent="0.25">
      <c r="A71" s="15"/>
      <c r="B71" s="23" t="s">
        <v>73</v>
      </c>
      <c r="C71" s="23"/>
      <c r="D71" s="23"/>
      <c r="E71" s="23"/>
      <c r="F71" s="18">
        <v>0</v>
      </c>
      <c r="G71" s="18">
        <v>0</v>
      </c>
      <c r="H71" s="18">
        <v>0</v>
      </c>
      <c r="I71" s="18">
        <v>0</v>
      </c>
      <c r="J71" s="18">
        <f t="shared" si="5"/>
        <v>0</v>
      </c>
    </row>
    <row r="72" spans="1:10" x14ac:dyDescent="0.25">
      <c r="A72" s="15"/>
      <c r="B72" s="23" t="s">
        <v>74</v>
      </c>
      <c r="C72" s="23"/>
      <c r="D72" s="23"/>
      <c r="E72" s="23"/>
      <c r="F72" s="18">
        <v>0</v>
      </c>
      <c r="G72" s="18">
        <v>0</v>
      </c>
      <c r="H72" s="18">
        <v>0</v>
      </c>
      <c r="I72" s="18">
        <v>83050</v>
      </c>
      <c r="J72" s="18">
        <f t="shared" si="5"/>
        <v>83050</v>
      </c>
    </row>
    <row r="73" spans="1:10" x14ac:dyDescent="0.25">
      <c r="A73" s="15"/>
      <c r="B73" s="23" t="s">
        <v>75</v>
      </c>
      <c r="C73" s="23"/>
      <c r="D73" s="23"/>
      <c r="E73" s="23"/>
      <c r="F73" s="18">
        <v>0</v>
      </c>
      <c r="G73" s="18">
        <v>0</v>
      </c>
      <c r="H73" s="18">
        <v>0</v>
      </c>
      <c r="I73" s="18">
        <v>0</v>
      </c>
      <c r="J73" s="18">
        <f t="shared" si="5"/>
        <v>0</v>
      </c>
    </row>
    <row r="74" spans="1:10" x14ac:dyDescent="0.25">
      <c r="A74" s="15"/>
      <c r="B74" s="23" t="s">
        <v>76</v>
      </c>
      <c r="C74" s="23"/>
      <c r="D74" s="23"/>
      <c r="E74" s="23"/>
      <c r="F74" s="18">
        <v>0</v>
      </c>
      <c r="G74" s="18">
        <v>0</v>
      </c>
      <c r="H74" s="18">
        <v>0</v>
      </c>
      <c r="I74" s="18">
        <v>0</v>
      </c>
      <c r="J74" s="18">
        <f>SUM(F74:H74)</f>
        <v>0</v>
      </c>
    </row>
    <row r="75" spans="1:10" x14ac:dyDescent="0.25">
      <c r="A75" s="29" t="s">
        <v>77</v>
      </c>
      <c r="B75" s="30" t="s">
        <v>78</v>
      </c>
      <c r="C75" s="23"/>
      <c r="D75" s="23"/>
      <c r="E75" s="23"/>
      <c r="F75" s="14">
        <v>0</v>
      </c>
      <c r="G75" s="14">
        <v>0</v>
      </c>
      <c r="H75" s="14">
        <v>0</v>
      </c>
      <c r="I75" s="14">
        <v>0</v>
      </c>
      <c r="J75" s="14">
        <v>0</v>
      </c>
    </row>
    <row r="76" spans="1:10" x14ac:dyDescent="0.25">
      <c r="A76" s="29"/>
      <c r="B76" s="23" t="s">
        <v>79</v>
      </c>
      <c r="C76" s="23"/>
      <c r="D76" s="23"/>
      <c r="E76" s="23"/>
      <c r="F76" s="18">
        <v>0</v>
      </c>
      <c r="G76" s="18">
        <v>0</v>
      </c>
      <c r="H76" s="18">
        <v>0</v>
      </c>
      <c r="I76" s="18">
        <v>0</v>
      </c>
      <c r="J76" s="18">
        <f t="shared" ref="J76:J91" si="6">SUM(F76:F76)</f>
        <v>0</v>
      </c>
    </row>
    <row r="77" spans="1:10" x14ac:dyDescent="0.25">
      <c r="A77" s="29"/>
      <c r="B77" s="23" t="s">
        <v>80</v>
      </c>
      <c r="C77" s="23"/>
      <c r="D77" s="23"/>
      <c r="E77" s="23"/>
      <c r="F77" s="18">
        <v>0</v>
      </c>
      <c r="G77" s="18">
        <v>0</v>
      </c>
      <c r="H77" s="18">
        <v>0</v>
      </c>
      <c r="I77" s="18">
        <v>0</v>
      </c>
      <c r="J77" s="18">
        <f t="shared" si="6"/>
        <v>0</v>
      </c>
    </row>
    <row r="78" spans="1:10" x14ac:dyDescent="0.25">
      <c r="A78" s="29"/>
      <c r="B78" s="23" t="s">
        <v>81</v>
      </c>
      <c r="C78" s="23"/>
      <c r="D78" s="23"/>
      <c r="E78" s="23"/>
      <c r="F78" s="18">
        <v>0</v>
      </c>
      <c r="G78" s="18">
        <v>0</v>
      </c>
      <c r="H78" s="18">
        <v>0</v>
      </c>
      <c r="I78" s="18">
        <v>0</v>
      </c>
      <c r="J78" s="18">
        <f t="shared" si="6"/>
        <v>0</v>
      </c>
    </row>
    <row r="79" spans="1:10" x14ac:dyDescent="0.25">
      <c r="A79" s="29"/>
      <c r="B79" s="23" t="s">
        <v>82</v>
      </c>
      <c r="C79" s="23"/>
      <c r="D79" s="23"/>
      <c r="E79" s="23"/>
      <c r="F79" s="18">
        <v>0</v>
      </c>
      <c r="G79" s="18">
        <v>0</v>
      </c>
      <c r="H79" s="18">
        <v>0</v>
      </c>
      <c r="I79" s="18">
        <v>0</v>
      </c>
      <c r="J79" s="18">
        <f t="shared" si="6"/>
        <v>0</v>
      </c>
    </row>
    <row r="80" spans="1:10" x14ac:dyDescent="0.25">
      <c r="A80" s="29"/>
      <c r="B80" s="23" t="s">
        <v>83</v>
      </c>
      <c r="C80" s="23"/>
      <c r="D80" s="23"/>
      <c r="E80" s="23"/>
      <c r="F80" s="18">
        <v>0</v>
      </c>
      <c r="G80" s="18">
        <v>0</v>
      </c>
      <c r="H80" s="18">
        <v>0</v>
      </c>
      <c r="I80" s="18">
        <v>0</v>
      </c>
      <c r="J80" s="18">
        <f t="shared" si="6"/>
        <v>0</v>
      </c>
    </row>
    <row r="81" spans="1:10" x14ac:dyDescent="0.25">
      <c r="A81" s="29" t="s">
        <v>84</v>
      </c>
      <c r="B81" s="30" t="s">
        <v>85</v>
      </c>
      <c r="C81" s="23"/>
      <c r="D81" s="23"/>
      <c r="E81" s="23"/>
      <c r="F81" s="14">
        <v>0</v>
      </c>
      <c r="G81" s="14">
        <v>0</v>
      </c>
      <c r="H81" s="14">
        <v>0</v>
      </c>
      <c r="I81" s="14">
        <v>0</v>
      </c>
      <c r="J81" s="18">
        <f t="shared" si="6"/>
        <v>0</v>
      </c>
    </row>
    <row r="82" spans="1:10" x14ac:dyDescent="0.25">
      <c r="A82" s="29"/>
      <c r="B82" s="30" t="s">
        <v>86</v>
      </c>
      <c r="C82" s="23"/>
      <c r="D82" s="23"/>
      <c r="E82" s="23"/>
      <c r="F82" s="18">
        <v>0</v>
      </c>
      <c r="G82" s="18">
        <v>0</v>
      </c>
      <c r="H82" s="18">
        <v>0</v>
      </c>
      <c r="I82" s="18">
        <v>0</v>
      </c>
      <c r="J82" s="18">
        <f t="shared" si="6"/>
        <v>0</v>
      </c>
    </row>
    <row r="83" spans="1:10" x14ac:dyDescent="0.25">
      <c r="A83" s="29"/>
      <c r="B83" s="23" t="s">
        <v>87</v>
      </c>
      <c r="C83" s="23"/>
      <c r="D83" s="23"/>
      <c r="E83" s="23"/>
      <c r="F83" s="18">
        <v>0</v>
      </c>
      <c r="G83" s="18">
        <v>0</v>
      </c>
      <c r="H83" s="18">
        <v>0</v>
      </c>
      <c r="I83" s="18">
        <v>0</v>
      </c>
      <c r="J83" s="18">
        <f t="shared" si="6"/>
        <v>0</v>
      </c>
    </row>
    <row r="84" spans="1:10" x14ac:dyDescent="0.25">
      <c r="A84" s="29"/>
      <c r="B84" s="23" t="s">
        <v>88</v>
      </c>
      <c r="C84" s="23"/>
      <c r="D84" s="23"/>
      <c r="E84" s="23"/>
      <c r="F84" s="18">
        <v>0</v>
      </c>
      <c r="G84" s="18">
        <v>0</v>
      </c>
      <c r="H84" s="18">
        <v>0</v>
      </c>
      <c r="I84" s="18">
        <v>0</v>
      </c>
      <c r="J84" s="18">
        <f t="shared" si="6"/>
        <v>0</v>
      </c>
    </row>
    <row r="85" spans="1:10" x14ac:dyDescent="0.25">
      <c r="A85" s="29"/>
      <c r="B85" s="23" t="s">
        <v>89</v>
      </c>
      <c r="C85" s="23"/>
      <c r="D85" s="23"/>
      <c r="E85" s="23"/>
      <c r="F85" s="18">
        <v>0</v>
      </c>
      <c r="G85" s="18">
        <v>0</v>
      </c>
      <c r="H85" s="18">
        <v>0</v>
      </c>
      <c r="I85" s="18">
        <v>0</v>
      </c>
      <c r="J85" s="18">
        <f t="shared" si="6"/>
        <v>0</v>
      </c>
    </row>
    <row r="86" spans="1:10" x14ac:dyDescent="0.25">
      <c r="A86" s="29" t="s">
        <v>90</v>
      </c>
      <c r="B86" s="30" t="s">
        <v>91</v>
      </c>
      <c r="C86" s="23"/>
      <c r="D86" s="23"/>
      <c r="E86" s="23"/>
      <c r="F86" s="14">
        <v>0</v>
      </c>
      <c r="G86" s="14">
        <v>0</v>
      </c>
      <c r="H86" s="14">
        <v>0</v>
      </c>
      <c r="I86" s="14">
        <v>0</v>
      </c>
      <c r="J86" s="18">
        <f t="shared" si="6"/>
        <v>0</v>
      </c>
    </row>
    <row r="87" spans="1:10" x14ac:dyDescent="0.25">
      <c r="A87" s="29"/>
      <c r="B87" s="23" t="s">
        <v>92</v>
      </c>
      <c r="C87" s="23"/>
      <c r="D87" s="23"/>
      <c r="E87" s="23"/>
      <c r="F87" s="18">
        <v>0</v>
      </c>
      <c r="G87" s="18">
        <v>0</v>
      </c>
      <c r="H87" s="18">
        <v>0</v>
      </c>
      <c r="I87" s="18">
        <v>0</v>
      </c>
      <c r="J87" s="18">
        <f t="shared" si="6"/>
        <v>0</v>
      </c>
    </row>
    <row r="88" spans="1:10" x14ac:dyDescent="0.25">
      <c r="A88" s="29"/>
      <c r="B88" s="23" t="s">
        <v>93</v>
      </c>
      <c r="C88" s="23"/>
      <c r="D88" s="23"/>
      <c r="E88" s="23"/>
      <c r="F88" s="18">
        <v>0</v>
      </c>
      <c r="G88" s="18">
        <v>0</v>
      </c>
      <c r="H88" s="18">
        <v>0</v>
      </c>
      <c r="I88" s="18">
        <v>0</v>
      </c>
      <c r="J88" s="18">
        <f t="shared" si="6"/>
        <v>0</v>
      </c>
    </row>
    <row r="89" spans="1:10" x14ac:dyDescent="0.25">
      <c r="A89" s="29"/>
      <c r="B89" s="23" t="s">
        <v>94</v>
      </c>
      <c r="C89" s="23"/>
      <c r="D89" s="23"/>
      <c r="E89" s="23"/>
      <c r="F89" s="18">
        <v>0</v>
      </c>
      <c r="G89" s="18">
        <v>0</v>
      </c>
      <c r="H89" s="18">
        <v>0</v>
      </c>
      <c r="I89" s="18">
        <v>0</v>
      </c>
      <c r="J89" s="18">
        <f t="shared" si="6"/>
        <v>0</v>
      </c>
    </row>
    <row r="90" spans="1:10" x14ac:dyDescent="0.25">
      <c r="A90" s="29"/>
      <c r="B90" s="23" t="s">
        <v>95</v>
      </c>
      <c r="C90" s="23"/>
      <c r="D90" s="23"/>
      <c r="E90" s="23"/>
      <c r="F90" s="18">
        <v>0</v>
      </c>
      <c r="G90" s="18">
        <v>0</v>
      </c>
      <c r="H90" s="18">
        <v>0</v>
      </c>
      <c r="I90" s="18">
        <v>0</v>
      </c>
      <c r="J90" s="18">
        <f t="shared" si="6"/>
        <v>0</v>
      </c>
    </row>
    <row r="91" spans="1:10" x14ac:dyDescent="0.25">
      <c r="A91" s="15"/>
      <c r="B91" s="23" t="s">
        <v>96</v>
      </c>
      <c r="C91" s="23"/>
      <c r="D91" s="23"/>
      <c r="E91" s="23"/>
      <c r="F91" s="18">
        <v>0</v>
      </c>
      <c r="G91" s="18">
        <v>0</v>
      </c>
      <c r="H91" s="18">
        <v>0</v>
      </c>
      <c r="I91" s="18">
        <v>0</v>
      </c>
      <c r="J91" s="18">
        <f t="shared" si="6"/>
        <v>0</v>
      </c>
    </row>
    <row r="92" spans="1:10" x14ac:dyDescent="0.25">
      <c r="A92" s="15"/>
      <c r="C92" s="23"/>
      <c r="D92" s="23"/>
      <c r="E92" s="23"/>
      <c r="F92" s="18"/>
      <c r="G92" s="18"/>
      <c r="H92" s="18"/>
      <c r="I92" s="18"/>
      <c r="J92" s="18"/>
    </row>
    <row r="93" spans="1:10" x14ac:dyDescent="0.25">
      <c r="A93" s="15"/>
      <c r="B93" s="30" t="s">
        <v>97</v>
      </c>
      <c r="C93" s="23"/>
      <c r="D93" s="23"/>
      <c r="E93" s="23"/>
      <c r="F93" s="31">
        <f>+F26+F13+F7</f>
        <v>24884391.529999997</v>
      </c>
      <c r="G93" s="31">
        <f>+G26+G13+G7</f>
        <v>34711841.969999999</v>
      </c>
      <c r="H93" s="31">
        <f>+H26+H13+H7+H63</f>
        <v>42322842.539999992</v>
      </c>
      <c r="I93" s="31">
        <f>+I26+I13+I7+I63</f>
        <v>35518498.660000004</v>
      </c>
      <c r="J93" s="31">
        <f>+J26+J13+J7+J63</f>
        <v>137437574.69999999</v>
      </c>
    </row>
    <row r="94" spans="1:10" x14ac:dyDescent="0.25">
      <c r="B94" s="32" t="s">
        <v>98</v>
      </c>
      <c r="C94" s="23"/>
      <c r="D94" s="23"/>
      <c r="E94" s="18"/>
      <c r="F94" s="18">
        <v>0</v>
      </c>
      <c r="G94" s="18">
        <v>1198500</v>
      </c>
      <c r="H94" s="18">
        <v>-1198500</v>
      </c>
      <c r="I94" s="18">
        <v>0</v>
      </c>
      <c r="J94" s="18">
        <f>SUM(F94:I94)</f>
        <v>0</v>
      </c>
    </row>
    <row r="95" spans="1:10" x14ac:dyDescent="0.25">
      <c r="B95" s="32" t="s">
        <v>99</v>
      </c>
      <c r="C95" s="23"/>
      <c r="D95" s="23"/>
      <c r="E95" s="18"/>
      <c r="F95" s="18">
        <v>299700</v>
      </c>
      <c r="G95" s="18">
        <v>-299700</v>
      </c>
      <c r="H95" s="18">
        <v>0</v>
      </c>
      <c r="I95" s="18">
        <v>0</v>
      </c>
      <c r="J95" s="18">
        <f t="shared" ref="J95:J101" si="7">SUM(F95:I95)</f>
        <v>0</v>
      </c>
    </row>
    <row r="96" spans="1:10" x14ac:dyDescent="0.25">
      <c r="B96" s="32" t="s">
        <v>100</v>
      </c>
      <c r="C96" s="23"/>
      <c r="D96" s="23"/>
      <c r="E96" s="18"/>
      <c r="F96" s="18">
        <v>0</v>
      </c>
      <c r="G96" s="18">
        <v>65974</v>
      </c>
      <c r="H96" s="18">
        <v>-65974</v>
      </c>
      <c r="I96" s="18">
        <v>0</v>
      </c>
      <c r="J96" s="18">
        <f t="shared" si="7"/>
        <v>0</v>
      </c>
    </row>
    <row r="97" spans="1:10" x14ac:dyDescent="0.25">
      <c r="B97" s="32" t="s">
        <v>101</v>
      </c>
      <c r="C97" s="23"/>
      <c r="D97" s="23"/>
      <c r="E97" s="18"/>
      <c r="F97" s="18">
        <v>0</v>
      </c>
      <c r="G97" s="18">
        <v>0</v>
      </c>
      <c r="H97" s="18">
        <v>900485.66</v>
      </c>
      <c r="I97" s="18">
        <v>-900485.66</v>
      </c>
      <c r="J97" s="18">
        <f t="shared" si="7"/>
        <v>0</v>
      </c>
    </row>
    <row r="98" spans="1:10" x14ac:dyDescent="0.25">
      <c r="A98" s="15"/>
      <c r="B98" s="30" t="s">
        <v>102</v>
      </c>
      <c r="C98" s="23"/>
      <c r="D98" s="23"/>
      <c r="E98" s="23"/>
      <c r="F98" s="18">
        <v>0</v>
      </c>
      <c r="G98" s="18">
        <v>0</v>
      </c>
      <c r="H98" s="18">
        <v>-295199.33</v>
      </c>
      <c r="I98" s="18">
        <v>0</v>
      </c>
      <c r="J98" s="18">
        <f t="shared" si="7"/>
        <v>-295199.33</v>
      </c>
    </row>
    <row r="99" spans="1:10" x14ac:dyDescent="0.25">
      <c r="A99" s="15"/>
      <c r="B99" s="32" t="s">
        <v>103</v>
      </c>
      <c r="C99" s="23"/>
      <c r="D99" s="23"/>
      <c r="E99" s="23"/>
      <c r="F99" s="18">
        <v>0</v>
      </c>
      <c r="G99" s="18">
        <v>0</v>
      </c>
      <c r="H99" s="18">
        <v>0</v>
      </c>
      <c r="I99" s="18">
        <v>195008.8</v>
      </c>
      <c r="J99" s="18">
        <f t="shared" si="7"/>
        <v>195008.8</v>
      </c>
    </row>
    <row r="100" spans="1:10" x14ac:dyDescent="0.25">
      <c r="A100" s="15"/>
      <c r="B100" s="32" t="s">
        <v>104</v>
      </c>
      <c r="C100" s="23"/>
      <c r="D100" s="23"/>
      <c r="E100" s="23"/>
      <c r="F100" s="18">
        <v>0</v>
      </c>
      <c r="G100" s="18">
        <v>0</v>
      </c>
      <c r="H100" s="18">
        <v>0</v>
      </c>
      <c r="I100" s="18">
        <v>2763.1</v>
      </c>
      <c r="J100" s="18">
        <f t="shared" si="7"/>
        <v>2763.1</v>
      </c>
    </row>
    <row r="101" spans="1:10" x14ac:dyDescent="0.25">
      <c r="A101" s="15"/>
      <c r="B101" s="32" t="s">
        <v>105</v>
      </c>
      <c r="C101" s="23"/>
      <c r="D101" s="23"/>
      <c r="E101" s="23"/>
      <c r="F101" s="18">
        <v>0</v>
      </c>
      <c r="G101" s="18">
        <v>0</v>
      </c>
      <c r="H101" s="18">
        <v>0</v>
      </c>
      <c r="I101" s="18">
        <v>135000</v>
      </c>
      <c r="J101" s="18">
        <f t="shared" si="7"/>
        <v>135000</v>
      </c>
    </row>
    <row r="102" spans="1:10" x14ac:dyDescent="0.25">
      <c r="A102" s="29" t="s">
        <v>106</v>
      </c>
      <c r="B102" s="30" t="s">
        <v>107</v>
      </c>
      <c r="C102" s="23"/>
      <c r="D102" s="23"/>
      <c r="E102" s="23"/>
      <c r="F102" s="18">
        <v>0</v>
      </c>
      <c r="G102" s="18">
        <v>0</v>
      </c>
      <c r="H102" s="18">
        <v>0</v>
      </c>
      <c r="I102" s="18">
        <v>0</v>
      </c>
      <c r="J102" s="18">
        <v>0</v>
      </c>
    </row>
    <row r="103" spans="1:10" x14ac:dyDescent="0.25">
      <c r="A103" s="29" t="s">
        <v>108</v>
      </c>
      <c r="B103" s="30" t="s">
        <v>109</v>
      </c>
      <c r="C103" s="23"/>
      <c r="D103" s="23"/>
      <c r="E103" s="23"/>
      <c r="F103" s="14">
        <v>0</v>
      </c>
      <c r="G103" s="14">
        <v>0</v>
      </c>
      <c r="H103" s="14">
        <v>0</v>
      </c>
      <c r="I103" s="14">
        <v>0</v>
      </c>
      <c r="J103" s="14">
        <v>0</v>
      </c>
    </row>
    <row r="104" spans="1:10" x14ac:dyDescent="0.25">
      <c r="A104" s="15"/>
      <c r="B104" s="23" t="s">
        <v>110</v>
      </c>
      <c r="C104" s="23"/>
      <c r="D104" s="23" t="s">
        <v>111</v>
      </c>
      <c r="E104" s="23"/>
      <c r="F104" s="18">
        <v>0</v>
      </c>
      <c r="G104" s="18">
        <v>0</v>
      </c>
      <c r="H104" s="18">
        <v>0</v>
      </c>
      <c r="I104" s="18">
        <v>0</v>
      </c>
      <c r="J104" s="18">
        <v>0</v>
      </c>
    </row>
    <row r="105" spans="1:10" x14ac:dyDescent="0.25">
      <c r="A105" s="15"/>
      <c r="B105" s="23" t="s">
        <v>112</v>
      </c>
      <c r="C105" s="23"/>
      <c r="D105" s="23"/>
      <c r="E105" s="23"/>
      <c r="F105" s="18">
        <v>0</v>
      </c>
      <c r="G105" s="18">
        <v>0</v>
      </c>
      <c r="H105" s="18">
        <v>0</v>
      </c>
      <c r="I105" s="18">
        <v>0</v>
      </c>
      <c r="J105" s="18">
        <v>0</v>
      </c>
    </row>
    <row r="106" spans="1:10" x14ac:dyDescent="0.25">
      <c r="A106" s="29" t="s">
        <v>113</v>
      </c>
      <c r="B106" s="33" t="s">
        <v>114</v>
      </c>
      <c r="C106" s="23"/>
      <c r="D106" s="23"/>
      <c r="E106" s="23"/>
      <c r="F106" s="14">
        <v>0</v>
      </c>
      <c r="G106" s="14">
        <v>0</v>
      </c>
      <c r="H106" s="14">
        <v>0</v>
      </c>
      <c r="I106" s="14">
        <v>0</v>
      </c>
      <c r="J106" s="14">
        <v>0</v>
      </c>
    </row>
    <row r="107" spans="1:10" x14ac:dyDescent="0.25">
      <c r="A107" s="15"/>
      <c r="B107" s="23" t="s">
        <v>115</v>
      </c>
      <c r="C107" s="23"/>
      <c r="D107" s="23"/>
      <c r="E107" s="23"/>
      <c r="F107" s="18">
        <v>0</v>
      </c>
      <c r="G107" s="18">
        <v>0</v>
      </c>
      <c r="H107" s="18">
        <v>0</v>
      </c>
      <c r="I107" s="18">
        <v>0</v>
      </c>
      <c r="J107" s="18">
        <v>0</v>
      </c>
    </row>
    <row r="108" spans="1:10" x14ac:dyDescent="0.25">
      <c r="A108" s="15"/>
      <c r="B108" s="23" t="s">
        <v>116</v>
      </c>
      <c r="C108" s="23"/>
      <c r="D108" s="23"/>
      <c r="E108" s="23"/>
      <c r="F108" s="18">
        <v>0</v>
      </c>
      <c r="G108" s="18">
        <v>0</v>
      </c>
      <c r="H108" s="18">
        <v>0</v>
      </c>
      <c r="I108" s="18">
        <v>0</v>
      </c>
      <c r="J108" s="18">
        <v>0</v>
      </c>
    </row>
    <row r="109" spans="1:10" x14ac:dyDescent="0.25">
      <c r="A109" s="29" t="s">
        <v>117</v>
      </c>
      <c r="B109" s="30" t="s">
        <v>118</v>
      </c>
      <c r="C109" s="23"/>
      <c r="D109" s="23"/>
      <c r="E109" s="23"/>
      <c r="F109" s="14">
        <v>0</v>
      </c>
      <c r="G109" s="14">
        <v>0</v>
      </c>
      <c r="H109" s="14">
        <v>0</v>
      </c>
      <c r="I109" s="14">
        <v>0</v>
      </c>
      <c r="J109" s="14">
        <v>0</v>
      </c>
    </row>
    <row r="110" spans="1:10" x14ac:dyDescent="0.25">
      <c r="A110" s="15"/>
      <c r="B110" s="34" t="s">
        <v>119</v>
      </c>
      <c r="C110" s="23"/>
      <c r="D110" s="23"/>
      <c r="E110" s="23"/>
      <c r="F110" s="18">
        <v>0</v>
      </c>
      <c r="G110" s="18">
        <v>0</v>
      </c>
      <c r="H110" s="18">
        <v>0</v>
      </c>
      <c r="I110" s="18">
        <v>0</v>
      </c>
      <c r="J110" s="18">
        <v>0</v>
      </c>
    </row>
    <row r="111" spans="1:10" x14ac:dyDescent="0.25">
      <c r="A111" s="15"/>
      <c r="B111" s="34" t="s">
        <v>120</v>
      </c>
      <c r="C111" s="23"/>
      <c r="D111" s="23"/>
      <c r="E111" s="23"/>
      <c r="F111" s="35">
        <v>0</v>
      </c>
      <c r="G111" s="35">
        <v>0</v>
      </c>
      <c r="H111" s="35">
        <v>0</v>
      </c>
      <c r="I111" s="35">
        <v>0</v>
      </c>
      <c r="J111" s="35">
        <v>0</v>
      </c>
    </row>
    <row r="112" spans="1:10" x14ac:dyDescent="0.25">
      <c r="A112" s="15"/>
      <c r="B112" s="30" t="s">
        <v>121</v>
      </c>
      <c r="C112" s="23"/>
      <c r="D112" s="23"/>
      <c r="E112" s="23"/>
      <c r="F112" s="14">
        <f>+F108+F107+F106+F105+F103+F102</f>
        <v>0</v>
      </c>
      <c r="G112" s="14">
        <f t="shared" ref="G112:J112" si="8">+G108+G107+G106+G105+G103+G102</f>
        <v>0</v>
      </c>
      <c r="H112" s="14">
        <f t="shared" si="8"/>
        <v>0</v>
      </c>
      <c r="I112" s="14">
        <f t="shared" si="8"/>
        <v>0</v>
      </c>
      <c r="J112" s="14">
        <f t="shared" si="8"/>
        <v>0</v>
      </c>
    </row>
    <row r="113" spans="1:10" x14ac:dyDescent="0.25">
      <c r="A113" s="15"/>
      <c r="B113" s="30"/>
      <c r="C113" s="23"/>
      <c r="D113" s="23"/>
      <c r="E113" s="23"/>
      <c r="F113" s="14"/>
      <c r="G113" s="1"/>
      <c r="H113" s="1"/>
      <c r="I113" s="1"/>
      <c r="J113" s="1"/>
    </row>
    <row r="114" spans="1:10" x14ac:dyDescent="0.25">
      <c r="A114" s="1"/>
      <c r="B114" s="1"/>
      <c r="C114" s="1"/>
      <c r="D114" s="1"/>
      <c r="E114" s="1"/>
      <c r="F114" s="1"/>
    </row>
    <row r="115" spans="1:10" ht="15.75" thickBot="1" x14ac:dyDescent="0.3">
      <c r="A115" s="23"/>
      <c r="B115" s="30" t="s">
        <v>122</v>
      </c>
      <c r="C115" s="23"/>
      <c r="D115" s="23"/>
      <c r="E115" s="23"/>
      <c r="F115" s="36">
        <f>+F112+F93+F94+F95+F96</f>
        <v>25184091.529999997</v>
      </c>
      <c r="G115" s="36">
        <f>+G112+G93+G94+G95+G96</f>
        <v>35676615.969999999</v>
      </c>
      <c r="H115" s="36">
        <f>+H112+H93+H94+H95+H96+H98+H97</f>
        <v>41663654.86999999</v>
      </c>
      <c r="I115" s="36">
        <f>+I112+I93+I94+I95+I96+I98+I97+I99+I100+I101</f>
        <v>34950784.900000006</v>
      </c>
      <c r="J115" s="36">
        <f>SUM(J93:J101)</f>
        <v>137475147.26999998</v>
      </c>
    </row>
    <row r="116" spans="1:10" ht="15.75" thickTop="1" x14ac:dyDescent="0.25">
      <c r="A116" s="23"/>
      <c r="B116" s="30"/>
      <c r="C116" s="23"/>
      <c r="D116" s="23"/>
      <c r="E116" s="23"/>
      <c r="F116" s="14"/>
      <c r="G116" s="14"/>
      <c r="H116" s="14"/>
      <c r="I116" s="14"/>
      <c r="J116" s="14"/>
    </row>
    <row r="117" spans="1:10" x14ac:dyDescent="0.25">
      <c r="A117" s="23"/>
      <c r="B117" s="30"/>
      <c r="C117" s="23"/>
      <c r="D117" s="23"/>
      <c r="E117" s="23"/>
      <c r="F117" s="14"/>
      <c r="G117" s="14"/>
      <c r="H117" s="14"/>
      <c r="I117" s="14"/>
      <c r="J117" s="37"/>
    </row>
    <row r="118" spans="1:10" x14ac:dyDescent="0.25">
      <c r="A118" s="23"/>
      <c r="B118" s="30"/>
      <c r="C118" s="23"/>
      <c r="D118" s="23"/>
      <c r="E118" s="23"/>
      <c r="F118" s="14"/>
      <c r="G118" s="14"/>
      <c r="H118" s="14"/>
      <c r="I118" s="14"/>
      <c r="J118" s="37"/>
    </row>
    <row r="119" spans="1:10" x14ac:dyDescent="0.25">
      <c r="A119" s="23"/>
      <c r="B119" s="30"/>
      <c r="C119" s="23"/>
      <c r="D119" s="23"/>
      <c r="E119" s="23"/>
      <c r="F119" s="14"/>
      <c r="G119" s="14"/>
      <c r="H119" s="14"/>
      <c r="I119" s="14"/>
      <c r="J119" s="37"/>
    </row>
    <row r="120" spans="1:10" x14ac:dyDescent="0.25">
      <c r="A120" s="23"/>
      <c r="B120" s="30"/>
      <c r="C120" s="23"/>
      <c r="D120" s="23"/>
      <c r="E120" s="23"/>
      <c r="F120" s="14" t="s">
        <v>123</v>
      </c>
      <c r="G120" s="38"/>
      <c r="H120" s="38"/>
      <c r="I120" s="38"/>
    </row>
    <row r="121" spans="1:10" ht="57" x14ac:dyDescent="0.25">
      <c r="A121" s="39" t="s">
        <v>124</v>
      </c>
      <c r="B121" s="39"/>
      <c r="C121" s="39"/>
      <c r="D121" s="39"/>
      <c r="E121" s="38" t="s">
        <v>125</v>
      </c>
      <c r="F121" s="38"/>
      <c r="G121" s="40"/>
      <c r="H121" s="40"/>
      <c r="I121" s="40"/>
    </row>
    <row r="122" spans="1:10" ht="34.5" x14ac:dyDescent="0.25">
      <c r="A122" s="41" t="s">
        <v>126</v>
      </c>
      <c r="B122" s="41"/>
      <c r="C122" s="41"/>
      <c r="D122" s="41"/>
      <c r="E122" s="40" t="s">
        <v>127</v>
      </c>
      <c r="F122" s="40"/>
    </row>
  </sheetData>
  <mergeCells count="5">
    <mergeCell ref="A4:J4"/>
    <mergeCell ref="A5:J5"/>
    <mergeCell ref="B38:E38"/>
    <mergeCell ref="A121:D121"/>
    <mergeCell ref="A122:D122"/>
  </mergeCells>
  <conditionalFormatting sqref="A6:J6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2026-05-08T18:16:42Z</dcterms:modified>
</cp:coreProperties>
</file>